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zrebic\Desktop\PRORAČUN\PRORAČUN 2026-2028\UV_neznamkoja. sjednica_neznamkojidatum.2025._usvajanje FP za 2026.-2028\"/>
    </mc:Choice>
  </mc:AlternateContent>
  <xr:revisionPtr revIDLastSave="0" documentId="13_ncr:1_{3E2F7D5C-8CC7-45DF-81D0-A2A797A6D0B0}" xr6:coauthVersionLast="36" xr6:coauthVersionMax="47" xr10:uidLastSave="{00000000-0000-0000-0000-000000000000}"/>
  <bookViews>
    <workbookView xWindow="135" yWindow="0" windowWidth="19185" windowHeight="15420" xr2:uid="{00000000-000D-0000-FFFF-FFFF00000000}"/>
  </bookViews>
  <sheets>
    <sheet name="AZVO" sheetId="7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7" i="7" l="1"/>
  <c r="F57" i="7"/>
  <c r="E57" i="7"/>
  <c r="G61" i="7"/>
  <c r="F61" i="7"/>
  <c r="E61" i="7"/>
  <c r="F65" i="7" l="1"/>
  <c r="F64" i="7" s="1"/>
  <c r="G65" i="7"/>
  <c r="G64" i="7" s="1"/>
  <c r="D17" i="7"/>
  <c r="E17" i="7"/>
  <c r="F17" i="7"/>
  <c r="G17" i="7"/>
  <c r="C17" i="7"/>
  <c r="G7" i="7" l="1"/>
  <c r="D7" i="7"/>
  <c r="C23" i="7"/>
  <c r="C6" i="7" s="1"/>
  <c r="D23" i="7"/>
  <c r="C27" i="7"/>
  <c r="C7" i="7" s="1"/>
  <c r="D27" i="7"/>
  <c r="C29" i="7"/>
  <c r="D29" i="7"/>
  <c r="C32" i="7"/>
  <c r="C31" i="7" s="1"/>
  <c r="D32" i="7"/>
  <c r="D31" i="7" s="1"/>
  <c r="C35" i="7"/>
  <c r="C34" i="7" s="1"/>
  <c r="D35" i="7"/>
  <c r="D34" i="7" s="1"/>
  <c r="C38" i="7"/>
  <c r="C37" i="7" s="1"/>
  <c r="D38" i="7"/>
  <c r="D37" i="7" s="1"/>
  <c r="C41" i="7"/>
  <c r="C40" i="7" s="1"/>
  <c r="D41" i="7"/>
  <c r="D40" i="7" s="1"/>
  <c r="C44" i="7"/>
  <c r="C43" i="7" s="1"/>
  <c r="D44" i="7"/>
  <c r="D43" i="7" s="1"/>
  <c r="C47" i="7"/>
  <c r="C46" i="7" s="1"/>
  <c r="D47" i="7"/>
  <c r="D46" i="7" s="1"/>
  <c r="C50" i="7"/>
  <c r="C49" i="7" s="1"/>
  <c r="D50" i="7"/>
  <c r="D49" i="7" s="1"/>
  <c r="C53" i="7"/>
  <c r="D53" i="7"/>
  <c r="D52" i="7" s="1"/>
  <c r="C58" i="7"/>
  <c r="C57" i="7" s="1"/>
  <c r="D58" i="7"/>
  <c r="D57" i="7" s="1"/>
  <c r="C65" i="7"/>
  <c r="C64" i="7" s="1"/>
  <c r="D65" i="7"/>
  <c r="D64" i="7" s="1"/>
  <c r="C68" i="7"/>
  <c r="C67" i="7" s="1"/>
  <c r="D68" i="7"/>
  <c r="D67" i="7" s="1"/>
  <c r="C73" i="7"/>
  <c r="C72" i="7" s="1"/>
  <c r="D73" i="7"/>
  <c r="D72" i="7" s="1"/>
  <c r="E23" i="7"/>
  <c r="E6" i="7" s="1"/>
  <c r="F23" i="7"/>
  <c r="F6" i="7" s="1"/>
  <c r="G23" i="7"/>
  <c r="G6" i="7" s="1"/>
  <c r="E27" i="7"/>
  <c r="E7" i="7" s="1"/>
  <c r="F27" i="7"/>
  <c r="F7" i="7" s="1"/>
  <c r="G27" i="7"/>
  <c r="E29" i="7"/>
  <c r="F29" i="7"/>
  <c r="G29" i="7"/>
  <c r="E32" i="7"/>
  <c r="E31" i="7" s="1"/>
  <c r="F32" i="7"/>
  <c r="F31" i="7" s="1"/>
  <c r="G32" i="7"/>
  <c r="G31" i="7" s="1"/>
  <c r="E35" i="7"/>
  <c r="E34" i="7" s="1"/>
  <c r="F35" i="7"/>
  <c r="F34" i="7" s="1"/>
  <c r="G35" i="7"/>
  <c r="G34" i="7" s="1"/>
  <c r="E38" i="7"/>
  <c r="E37" i="7" s="1"/>
  <c r="F38" i="7"/>
  <c r="F37" i="7" s="1"/>
  <c r="G38" i="7"/>
  <c r="G37" i="7" s="1"/>
  <c r="E41" i="7"/>
  <c r="E40" i="7" s="1"/>
  <c r="F41" i="7"/>
  <c r="F40" i="7" s="1"/>
  <c r="G41" i="7"/>
  <c r="E44" i="7"/>
  <c r="E43" i="7" s="1"/>
  <c r="F44" i="7"/>
  <c r="F43" i="7" s="1"/>
  <c r="G44" i="7"/>
  <c r="G43" i="7" s="1"/>
  <c r="E47" i="7"/>
  <c r="E46" i="7" s="1"/>
  <c r="F47" i="7"/>
  <c r="F46" i="7" s="1"/>
  <c r="G47" i="7"/>
  <c r="G46" i="7" s="1"/>
  <c r="E50" i="7"/>
  <c r="E49" i="7" s="1"/>
  <c r="F50" i="7"/>
  <c r="F49" i="7" s="1"/>
  <c r="G50" i="7"/>
  <c r="G49" i="7" s="1"/>
  <c r="E53" i="7"/>
  <c r="E52" i="7" s="1"/>
  <c r="F53" i="7"/>
  <c r="F52" i="7" s="1"/>
  <c r="G53" i="7"/>
  <c r="G12" i="7" s="1"/>
  <c r="E58" i="7"/>
  <c r="F58" i="7"/>
  <c r="G58" i="7"/>
  <c r="E65" i="7"/>
  <c r="E64" i="7" s="1"/>
  <c r="E68" i="7"/>
  <c r="E67" i="7" s="1"/>
  <c r="F68" i="7"/>
  <c r="F67" i="7" s="1"/>
  <c r="G68" i="7"/>
  <c r="G67" i="7" s="1"/>
  <c r="E73" i="7"/>
  <c r="E72" i="7" s="1"/>
  <c r="F73" i="7"/>
  <c r="F72" i="7" s="1"/>
  <c r="G73" i="7"/>
  <c r="G72" i="7" s="1"/>
  <c r="C77" i="7"/>
  <c r="C11" i="7" s="1"/>
  <c r="D77" i="7"/>
  <c r="D11" i="7" s="1"/>
  <c r="E77" i="7"/>
  <c r="F77" i="7"/>
  <c r="G77" i="7"/>
  <c r="C82" i="7"/>
  <c r="D82" i="7"/>
  <c r="E82" i="7"/>
  <c r="F82" i="7"/>
  <c r="G82" i="7"/>
  <c r="C88" i="7"/>
  <c r="D88" i="7"/>
  <c r="E88" i="7"/>
  <c r="F88" i="7"/>
  <c r="G88" i="7"/>
  <c r="C92" i="7"/>
  <c r="D92" i="7"/>
  <c r="E92" i="7"/>
  <c r="F92" i="7"/>
  <c r="G92" i="7"/>
  <c r="F87" i="7" l="1"/>
  <c r="G87" i="7"/>
  <c r="F76" i="7"/>
  <c r="E76" i="7"/>
  <c r="C5" i="7"/>
  <c r="C52" i="7"/>
  <c r="C12" i="7"/>
  <c r="G10" i="7"/>
  <c r="C8" i="7"/>
  <c r="C4" i="7" s="1"/>
  <c r="E5" i="7"/>
  <c r="E4" i="7" s="1"/>
  <c r="G11" i="7"/>
  <c r="D12" i="7"/>
  <c r="C10" i="7"/>
  <c r="F12" i="7"/>
  <c r="G5" i="7"/>
  <c r="G4" i="7" s="1"/>
  <c r="F5" i="7"/>
  <c r="F4" i="7" s="1"/>
  <c r="G76" i="7"/>
  <c r="E12" i="7"/>
  <c r="D87" i="7"/>
  <c r="E87" i="7"/>
  <c r="C87" i="7"/>
  <c r="G16" i="7"/>
  <c r="F16" i="7"/>
  <c r="E16" i="7"/>
  <c r="C76" i="7"/>
  <c r="D16" i="7"/>
  <c r="C16" i="7"/>
  <c r="D4" i="7"/>
  <c r="G52" i="7"/>
  <c r="D76" i="7"/>
  <c r="F15" i="7" l="1"/>
  <c r="G15" i="7"/>
  <c r="E15" i="7"/>
  <c r="C15" i="7"/>
  <c r="D15" i="7"/>
</calcChain>
</file>

<file path=xl/sharedStrings.xml><?xml version="1.0" encoding="utf-8"?>
<sst xmlns="http://schemas.openxmlformats.org/spreadsheetml/2006/main" count="140" uniqueCount="58">
  <si>
    <t>Opći prihodi i primici</t>
  </si>
  <si>
    <t>Sredstva učešća za pomoći</t>
  </si>
  <si>
    <t>Ostali prihodi za posebne namjene</t>
  </si>
  <si>
    <t>Pomoći EU</t>
  </si>
  <si>
    <t>31</t>
  </si>
  <si>
    <t>Vlastiti prihodi</t>
  </si>
  <si>
    <t>Mehanizam za oporavak i otpornost</t>
  </si>
  <si>
    <t>Europski socijalni fond (ESF)</t>
  </si>
  <si>
    <t>32</t>
  </si>
  <si>
    <t>41</t>
  </si>
  <si>
    <t>II. POSEBNI DIO</t>
  </si>
  <si>
    <t>11</t>
  </si>
  <si>
    <t>Materijalni rashodi</t>
  </si>
  <si>
    <t>Rashodi za zaposlene</t>
  </si>
  <si>
    <t>Financijski rashodi</t>
  </si>
  <si>
    <t>Rashodi za nabavu proizvedene dugotrajne imovine</t>
  </si>
  <si>
    <t>ERASMUS PLUS - PROJEKTI</t>
  </si>
  <si>
    <t>Rashodi za nabavu neproizvedene dugotrajne imovine</t>
  </si>
  <si>
    <t>3705</t>
  </si>
  <si>
    <t>VISOKO OBRAZOVANJE</t>
  </si>
  <si>
    <t>A621155</t>
  </si>
  <si>
    <t>ADMINISTRACIJA I UPRAVLJANJE AGENCIJE ZA ZNANOST I VISOKO OBRAZOVANJE</t>
  </si>
  <si>
    <t>A621182</t>
  </si>
  <si>
    <t>A621186</t>
  </si>
  <si>
    <t>VREDNOVANJE ZNANSTVENIH ORGANIZACIJA</t>
  </si>
  <si>
    <t>A621187</t>
  </si>
  <si>
    <t>VREDNOVANJE VISOKIH UČILIŠTA</t>
  </si>
  <si>
    <t>A621190</t>
  </si>
  <si>
    <t>VANJSKA PROSUDBA SUSTAVA OSIGURANJA KVALITETE VISOKIH UČILIŠTA I ZNANSTVENIH ORGANIZACIJA (VP)</t>
  </si>
  <si>
    <t>A621191</t>
  </si>
  <si>
    <t>PRAĆENJE ZAPOŠLJAVANJA DIPLOMIRANIH STUDENATA</t>
  </si>
  <si>
    <t>A621192</t>
  </si>
  <si>
    <t>A867018</t>
  </si>
  <si>
    <t>PRIMJENA HRVATSKOG KVALIFIKACIJSKOG OKVIRA U VISOKOM OBRAZOVANJU</t>
  </si>
  <si>
    <t>A867019</t>
  </si>
  <si>
    <t>DIGITALNA PREOBRAZBA VISOKOG OBRAZOVANJA – e-SVEUČILIŠTA - NPOO (C3.1.R2)</t>
  </si>
  <si>
    <t>A867021</t>
  </si>
  <si>
    <t>K621178</t>
  </si>
  <si>
    <t>OPREMANJE I UREĐENJE AGENCIJE ZA ZNANOST I VISOKO OBRAZOVANJE</t>
  </si>
  <si>
    <t>K621194</t>
  </si>
  <si>
    <t>K867020</t>
  </si>
  <si>
    <t>OP UČINKOVITI LJUDSKI POTENCIJALI 2021.-2027., PRIORITET 2 - OSIGURAVANJE KVALITETE U VISOKOM OBRAZOVANJU</t>
  </si>
  <si>
    <t xml:space="preserve">BROJČANA OZNAKA PRORAČUNSKOG KORISNIKA </t>
  </si>
  <si>
    <t xml:space="preserve">NAZIV PRORAČUNSKOG KORISNIKA </t>
  </si>
  <si>
    <t xml:space="preserve">TROŠKOVI SREDIŠNJEG PRIJAVNOG UREDA </t>
  </si>
  <si>
    <t xml:space="preserve">OP UČINKOVITI LJUDSKI POTENCIJALI 2021.-2027., PRIORITET 2 - OBRAZOVANJE I CJELOŽIVOTNO UČENJE - CJELOVITA INFORMATIZACIJA SUSTAVA ODGOJA I OBRAZOVANJA </t>
  </si>
  <si>
    <t>ZBOR VELEUČILIŠTA</t>
  </si>
  <si>
    <t>NACIONALNI INFORMACIJSKI SUSTAV PRIJAVA NA VISOKA UČILIŠTA - NISpVU</t>
  </si>
  <si>
    <t>A867023</t>
  </si>
  <si>
    <t>USPOSTAVA SREDIŠNJEG SUSTAVA INTEROPERABILNOSTI - NPOO (C2.3.R2-I1)</t>
  </si>
  <si>
    <t>K867022</t>
  </si>
  <si>
    <t>IZVRŠENJE
2024.</t>
  </si>
  <si>
    <t>TEKUĆI PLAN
2025.</t>
  </si>
  <si>
    <t>PLAN 
2026.</t>
  </si>
  <si>
    <t>PROJEKCIJA 
2027.</t>
  </si>
  <si>
    <t>PROJEKCIJA 
2028.</t>
  </si>
  <si>
    <t>Naknade građanima i kućanstvima na temelju osiguranja i druge naknade</t>
  </si>
  <si>
    <t>Programi Unije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</si>
</sst>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k_n"/>
  </numFmts>
  <fonts count="18" x14ac:knownFonts="1">
    <font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10"/>
      <name val="Arial"/>
      <family val="2"/>
    </font>
    <font>
      <b/>
      <sz val="16"/>
      <name val="Arial"/>
      <family val="2"/>
      <charset val="238"/>
    </font>
    <font>
      <b/>
      <sz val="10"/>
      <color indexed="44"/>
      <name val="Arial"/>
      <family val="2"/>
      <charset val="238"/>
    </font>
    <font>
      <b/>
      <sz val="18"/>
      <color theme="1"/>
      <name val="Calibri"/>
      <family val="2"/>
      <charset val="238"/>
      <scheme val="minor"/>
    </font>
    <font>
      <sz val="8"/>
      <name val="Arial"/>
      <family val="2"/>
    </font>
    <font>
      <b/>
      <sz val="10"/>
      <color indexed="8"/>
      <name val="Arial"/>
      <family val="2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</fonts>
  <fills count="29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</patternFill>
    </fill>
    <fill>
      <patternFill patternType="solid">
        <fgColor indexed="4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1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 style="thin">
        <color indexed="18"/>
      </left>
      <right style="thin">
        <color indexed="18"/>
      </right>
      <top/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/>
      <top style="thin">
        <color indexed="18"/>
      </top>
      <bottom style="thin">
        <color indexed="1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/>
      <diagonal/>
    </border>
  </borders>
  <cellStyleXfs count="51">
    <xf numFmtId="0" fontId="0" fillId="0" borderId="0"/>
    <xf numFmtId="0" fontId="1" fillId="2" borderId="1" applyNumberFormat="0" applyProtection="0">
      <alignment horizontal="left" vertical="center" indent="1"/>
    </xf>
    <xf numFmtId="0" fontId="2" fillId="3" borderId="1" applyNumberFormat="0" applyProtection="0">
      <alignment horizontal="left" vertical="center" indent="1"/>
    </xf>
    <xf numFmtId="0" fontId="3" fillId="0" borderId="0"/>
    <xf numFmtId="0" fontId="2" fillId="4" borderId="1" applyNumberFormat="0" applyProtection="0">
      <alignment horizontal="left" vertical="center" wrapText="1" indent="1"/>
    </xf>
    <xf numFmtId="4" fontId="4" fillId="5" borderId="1" applyNumberFormat="0" applyProtection="0">
      <alignment vertical="center"/>
    </xf>
    <xf numFmtId="0" fontId="2" fillId="6" borderId="1" applyNumberFormat="0" applyProtection="0">
      <alignment horizontal="left" vertical="center" wrapText="1" indent="1"/>
    </xf>
    <xf numFmtId="0" fontId="2" fillId="3" borderId="1" applyNumberFormat="0" applyProtection="0">
      <alignment horizontal="left" vertical="center" wrapText="1" indent="1"/>
    </xf>
    <xf numFmtId="4" fontId="4" fillId="7" borderId="1" applyNumberFormat="0" applyProtection="0">
      <alignment horizontal="right" vertical="center"/>
    </xf>
    <xf numFmtId="4" fontId="5" fillId="5" borderId="1" applyNumberFormat="0" applyProtection="0">
      <alignment vertical="center"/>
    </xf>
    <xf numFmtId="4" fontId="4" fillId="5" borderId="1" applyNumberFormat="0" applyProtection="0">
      <alignment horizontal="left" vertical="center" indent="1"/>
    </xf>
    <xf numFmtId="4" fontId="4" fillId="5" borderId="1" applyNumberFormat="0" applyProtection="0">
      <alignment horizontal="left" vertical="center" indent="1"/>
    </xf>
    <xf numFmtId="4" fontId="4" fillId="8" borderId="1" applyNumberFormat="0" applyProtection="0">
      <alignment horizontal="right" vertical="center"/>
    </xf>
    <xf numFmtId="4" fontId="4" fillId="9" borderId="1" applyNumberFormat="0" applyProtection="0">
      <alignment horizontal="right" vertical="center"/>
    </xf>
    <xf numFmtId="4" fontId="4" fillId="10" borderId="1" applyNumberFormat="0" applyProtection="0">
      <alignment horizontal="right" vertical="center"/>
    </xf>
    <xf numFmtId="4" fontId="4" fillId="11" borderId="1" applyNumberFormat="0" applyProtection="0">
      <alignment horizontal="right" vertical="center"/>
    </xf>
    <xf numFmtId="4" fontId="4" fillId="12" borderId="1" applyNumberFormat="0" applyProtection="0">
      <alignment horizontal="right" vertical="center"/>
    </xf>
    <xf numFmtId="4" fontId="4" fillId="13" borderId="1" applyNumberFormat="0" applyProtection="0">
      <alignment horizontal="right" vertical="center"/>
    </xf>
    <xf numFmtId="4" fontId="4" fillId="14" borderId="1" applyNumberFormat="0" applyProtection="0">
      <alignment horizontal="right" vertical="center"/>
    </xf>
    <xf numFmtId="4" fontId="4" fillId="15" borderId="1" applyNumberFormat="0" applyProtection="0">
      <alignment horizontal="right" vertical="center"/>
    </xf>
    <xf numFmtId="4" fontId="4" fillId="16" borderId="1" applyNumberFormat="0" applyProtection="0">
      <alignment horizontal="right" vertical="center"/>
    </xf>
    <xf numFmtId="4" fontId="6" fillId="17" borderId="1" applyNumberFormat="0" applyProtection="0">
      <alignment horizontal="left" vertical="center" indent="1"/>
    </xf>
    <xf numFmtId="4" fontId="4" fillId="7" borderId="2" applyNumberFormat="0" applyProtection="0">
      <alignment horizontal="left" vertical="center" indent="1"/>
    </xf>
    <xf numFmtId="4" fontId="7" fillId="18" borderId="0" applyNumberFormat="0" applyProtection="0">
      <alignment horizontal="left" vertical="center" indent="1"/>
    </xf>
    <xf numFmtId="0" fontId="11" fillId="2" borderId="1" applyNumberFormat="0" applyProtection="0">
      <alignment horizontal="center" vertical="center"/>
    </xf>
    <xf numFmtId="4" fontId="8" fillId="7" borderId="1" applyNumberFormat="0" applyProtection="0">
      <alignment horizontal="left" vertical="center" indent="1"/>
    </xf>
    <xf numFmtId="4" fontId="8" fillId="19" borderId="1" applyNumberFormat="0" applyProtection="0">
      <alignment horizontal="left" vertical="center" indent="1"/>
    </xf>
    <xf numFmtId="0" fontId="2" fillId="19" borderId="1" applyNumberFormat="0" applyProtection="0">
      <alignment horizontal="left" vertical="center" wrapText="1" indent="1"/>
    </xf>
    <xf numFmtId="0" fontId="2" fillId="19" borderId="1" applyNumberFormat="0" applyProtection="0">
      <alignment horizontal="left" vertical="center" indent="1"/>
    </xf>
    <xf numFmtId="0" fontId="2" fillId="4" borderId="1" applyNumberFormat="0" applyProtection="0">
      <alignment horizontal="left" vertical="center" indent="1"/>
    </xf>
    <xf numFmtId="0" fontId="2" fillId="6" borderId="1" applyNumberFormat="0" applyProtection="0">
      <alignment horizontal="left" vertical="center" indent="1"/>
    </xf>
    <xf numFmtId="0" fontId="2" fillId="3" borderId="1" applyNumberFormat="0" applyProtection="0">
      <alignment horizontal="left" vertical="center" indent="1"/>
    </xf>
    <xf numFmtId="0" fontId="3" fillId="0" borderId="0"/>
    <xf numFmtId="4" fontId="4" fillId="20" borderId="1" applyNumberFormat="0" applyProtection="0">
      <alignment vertical="center"/>
    </xf>
    <xf numFmtId="4" fontId="5" fillId="20" borderId="1" applyNumberFormat="0" applyProtection="0">
      <alignment vertical="center"/>
    </xf>
    <xf numFmtId="4" fontId="4" fillId="20" borderId="1" applyNumberFormat="0" applyProtection="0">
      <alignment horizontal="left" vertical="center" indent="1"/>
    </xf>
    <xf numFmtId="4" fontId="4" fillId="20" borderId="1" applyNumberFormat="0" applyProtection="0">
      <alignment horizontal="left" vertical="center" indent="1"/>
    </xf>
    <xf numFmtId="4" fontId="5" fillId="7" borderId="1" applyNumberFormat="0" applyProtection="0">
      <alignment horizontal="right" vertical="center"/>
    </xf>
    <xf numFmtId="0" fontId="1" fillId="2" borderId="1" applyNumberFormat="0" applyProtection="0">
      <alignment horizontal="center" vertical="top" wrapText="1"/>
    </xf>
    <xf numFmtId="0" fontId="10" fillId="0" borderId="0" applyNumberFormat="0" applyProtection="0"/>
    <xf numFmtId="4" fontId="9" fillId="7" borderId="1" applyNumberFormat="0" applyProtection="0">
      <alignment horizontal="right" vertical="center"/>
    </xf>
    <xf numFmtId="0" fontId="13" fillId="21" borderId="4" applyProtection="0">
      <alignment vertical="center"/>
    </xf>
    <xf numFmtId="4" fontId="13" fillId="21" borderId="4" applyNumberFormat="0" applyProtection="0">
      <alignment horizontal="left" vertical="center" indent="1"/>
    </xf>
    <xf numFmtId="4" fontId="13" fillId="22" borderId="4" applyNumberFormat="0" applyProtection="0">
      <alignment horizontal="right" vertical="center"/>
    </xf>
    <xf numFmtId="4" fontId="13" fillId="5" borderId="4" applyNumberFormat="0" applyProtection="0">
      <alignment horizontal="left" vertical="center" indent="1"/>
    </xf>
    <xf numFmtId="4" fontId="13" fillId="23" borderId="4" applyNumberFormat="0" applyProtection="0">
      <alignment vertical="center"/>
    </xf>
    <xf numFmtId="0" fontId="13" fillId="24" borderId="4" applyNumberFormat="0" applyProtection="0">
      <alignment horizontal="left" vertical="center" indent="1"/>
    </xf>
    <xf numFmtId="0" fontId="13" fillId="25" borderId="4" applyNumberFormat="0" applyProtection="0">
      <alignment horizontal="left" vertical="center" indent="1"/>
    </xf>
    <xf numFmtId="0" fontId="13" fillId="2" borderId="4" applyNumberFormat="0" applyProtection="0">
      <alignment horizontal="left" vertical="center" wrapText="1" indent="1"/>
    </xf>
    <xf numFmtId="0" fontId="13" fillId="26" borderId="4" applyNumberFormat="0" applyProtection="0">
      <alignment horizontal="left" vertical="center" indent="1"/>
    </xf>
    <xf numFmtId="4" fontId="13" fillId="0" borderId="4" applyNumberFormat="0" applyProtection="0">
      <alignment horizontal="right" vertical="center"/>
    </xf>
  </cellStyleXfs>
  <cellXfs count="41">
    <xf numFmtId="0" fontId="0" fillId="0" borderId="0" xfId="0"/>
    <xf numFmtId="0" fontId="0" fillId="0" borderId="0" xfId="0" applyAlignment="1">
      <alignment wrapText="1"/>
    </xf>
    <xf numFmtId="0" fontId="13" fillId="0" borderId="4" xfId="49" quotePrefix="1" applyFill="1">
      <alignment horizontal="left" vertical="center" indent="1"/>
    </xf>
    <xf numFmtId="0" fontId="13" fillId="0" borderId="4" xfId="49" quotePrefix="1" applyFill="1" applyAlignment="1">
      <alignment horizontal="left" vertical="center" indent="7"/>
    </xf>
    <xf numFmtId="0" fontId="14" fillId="0" borderId="3" xfId="0" quotePrefix="1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3" fillId="0" borderId="4" xfId="49" quotePrefix="1" applyFill="1" applyAlignment="1">
      <alignment horizontal="left" vertical="center" indent="9"/>
    </xf>
    <xf numFmtId="4" fontId="13" fillId="0" borderId="4" xfId="50" applyNumberFormat="1">
      <alignment horizontal="right" vertical="center"/>
    </xf>
    <xf numFmtId="0" fontId="15" fillId="0" borderId="4" xfId="49" quotePrefix="1" applyFont="1" applyFill="1" applyAlignment="1">
      <alignment horizontal="center" vertical="center"/>
    </xf>
    <xf numFmtId="0" fontId="15" fillId="0" borderId="4" xfId="49" quotePrefix="1" applyFont="1" applyFill="1">
      <alignment horizontal="left" vertical="center" indent="1"/>
    </xf>
    <xf numFmtId="4" fontId="15" fillId="0" borderId="4" xfId="50" applyNumberFormat="1" applyFont="1">
      <alignment horizontal="right" vertical="center"/>
    </xf>
    <xf numFmtId="0" fontId="15" fillId="0" borderId="4" xfId="49" quotePrefix="1" applyFont="1" applyFill="1" applyAlignment="1">
      <alignment horizontal="left" vertical="center" indent="7"/>
    </xf>
    <xf numFmtId="164" fontId="13" fillId="0" borderId="4" xfId="50" applyNumberFormat="1">
      <alignment horizontal="right" vertical="center"/>
    </xf>
    <xf numFmtId="0" fontId="0" fillId="0" borderId="0" xfId="0" applyAlignment="1">
      <alignment horizontal="right"/>
    </xf>
    <xf numFmtId="4" fontId="13" fillId="0" borderId="4" xfId="50" applyNumberFormat="1" applyAlignment="1">
      <alignment horizontal="right"/>
    </xf>
    <xf numFmtId="4" fontId="15" fillId="0" borderId="4" xfId="50" applyNumberFormat="1" applyFont="1" applyAlignment="1">
      <alignment horizontal="right"/>
    </xf>
    <xf numFmtId="4" fontId="0" fillId="0" borderId="0" xfId="0" applyNumberFormat="1"/>
    <xf numFmtId="0" fontId="12" fillId="0" borderId="0" xfId="0" applyFont="1" applyAlignment="1">
      <alignment horizontal="center"/>
    </xf>
    <xf numFmtId="0" fontId="12" fillId="0" borderId="0" xfId="0" applyFont="1"/>
    <xf numFmtId="0" fontId="1" fillId="27" borderId="5" xfId="6" quotePrefix="1" applyFont="1" applyFill="1" applyBorder="1" applyAlignment="1">
      <alignment horizontal="left" vertical="center" indent="4"/>
    </xf>
    <xf numFmtId="0" fontId="1" fillId="27" borderId="5" xfId="6" quotePrefix="1" applyFont="1" applyFill="1" applyBorder="1" applyAlignment="1">
      <alignment horizontal="left" vertical="center" indent="1"/>
    </xf>
    <xf numFmtId="4" fontId="15" fillId="27" borderId="6" xfId="50" applyNumberFormat="1" applyFont="1" applyFill="1" applyBorder="1">
      <alignment horizontal="right" vertical="center"/>
    </xf>
    <xf numFmtId="0" fontId="15" fillId="28" borderId="4" xfId="49" quotePrefix="1" applyFont="1" applyFill="1" applyAlignment="1">
      <alignment horizontal="left" vertical="center" indent="5"/>
    </xf>
    <xf numFmtId="0" fontId="15" fillId="28" borderId="4" xfId="49" quotePrefix="1" applyFont="1" applyFill="1">
      <alignment horizontal="left" vertical="center" indent="1"/>
    </xf>
    <xf numFmtId="4" fontId="15" fillId="28" borderId="4" xfId="50" applyNumberFormat="1" applyFont="1" applyFill="1">
      <alignment horizontal="right" vertical="center"/>
    </xf>
    <xf numFmtId="0" fontId="15" fillId="28" borderId="4" xfId="49" quotePrefix="1" applyFont="1" applyFill="1" applyAlignment="1">
      <alignment horizontal="left" vertical="center" wrapText="1" indent="1"/>
    </xf>
    <xf numFmtId="0" fontId="13" fillId="0" borderId="6" xfId="49" quotePrefix="1" applyFill="1" applyBorder="1" applyAlignment="1">
      <alignment horizontal="left" vertical="center" indent="7"/>
    </xf>
    <xf numFmtId="0" fontId="13" fillId="0" borderId="6" xfId="49" quotePrefix="1" applyFill="1" applyBorder="1">
      <alignment horizontal="left" vertical="center" indent="1"/>
    </xf>
    <xf numFmtId="4" fontId="13" fillId="0" borderId="6" xfId="50" applyNumberFormat="1" applyBorder="1">
      <alignment horizontal="right" vertical="center"/>
    </xf>
    <xf numFmtId="4" fontId="15" fillId="27" borderId="3" xfId="0" quotePrefix="1" applyNumberFormat="1" applyFont="1" applyFill="1" applyBorder="1" applyAlignment="1">
      <alignment horizontal="right" vertical="center" wrapText="1"/>
    </xf>
    <xf numFmtId="0" fontId="16" fillId="27" borderId="3" xfId="0" quotePrefix="1" applyFont="1" applyFill="1" applyBorder="1" applyAlignment="1">
      <alignment horizontal="right" vertical="center" wrapText="1"/>
    </xf>
    <xf numFmtId="4" fontId="17" fillId="0" borderId="3" xfId="5" applyNumberFormat="1" applyFont="1" applyFill="1" applyBorder="1">
      <alignment vertical="center"/>
    </xf>
    <xf numFmtId="164" fontId="13" fillId="0" borderId="4" xfId="50" applyNumberFormat="1" applyAlignment="1">
      <alignment horizontal="right" vertical="center"/>
    </xf>
    <xf numFmtId="4" fontId="13" fillId="0" borderId="0" xfId="50" applyNumberFormat="1" applyBorder="1">
      <alignment horizontal="right" vertical="center"/>
    </xf>
    <xf numFmtId="164" fontId="13" fillId="0" borderId="10" xfId="50" applyNumberFormat="1" applyBorder="1">
      <alignment horizontal="right" vertical="center"/>
    </xf>
    <xf numFmtId="164" fontId="13" fillId="0" borderId="11" xfId="50" applyNumberFormat="1" applyBorder="1">
      <alignment horizontal="right" vertical="center"/>
    </xf>
    <xf numFmtId="164" fontId="13" fillId="0" borderId="6" xfId="50" applyNumberFormat="1" applyBorder="1">
      <alignment horizontal="right" vertical="center"/>
    </xf>
    <xf numFmtId="4" fontId="13" fillId="0" borderId="3" xfId="50" applyNumberFormat="1" applyBorder="1">
      <alignment horizontal="right" vertical="center"/>
    </xf>
    <xf numFmtId="0" fontId="12" fillId="0" borderId="7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9" xfId="0" applyFont="1" applyBorder="1" applyAlignment="1">
      <alignment horizontal="center"/>
    </xf>
  </cellXfs>
  <cellStyles count="51">
    <cellStyle name="Normal" xfId="0" builtinId="0"/>
    <cellStyle name="Normal 2" xfId="3" xr:uid="{00000000-0005-0000-0000-000001000000}"/>
    <cellStyle name="SAPBEXaggData" xfId="5" xr:uid="{00000000-0005-0000-0000-000002000000}"/>
    <cellStyle name="SAPBEXaggData 2" xfId="45" xr:uid="{00000000-0005-0000-0000-000003000000}"/>
    <cellStyle name="SAPBEXaggDataEmph" xfId="9" xr:uid="{00000000-0005-0000-0000-000004000000}"/>
    <cellStyle name="SAPBEXaggItem" xfId="10" xr:uid="{00000000-0005-0000-0000-000005000000}"/>
    <cellStyle name="SAPBEXaggItem 2" xfId="44" xr:uid="{00000000-0005-0000-0000-000006000000}"/>
    <cellStyle name="SAPBEXaggItemX" xfId="11" xr:uid="{00000000-0005-0000-0000-000007000000}"/>
    <cellStyle name="SAPBEXchaText" xfId="1" xr:uid="{00000000-0005-0000-0000-000008000000}"/>
    <cellStyle name="SAPBEXchaText 2" xfId="41" xr:uid="{00000000-0005-0000-0000-000009000000}"/>
    <cellStyle name="SAPBEXexcBad7" xfId="12" xr:uid="{00000000-0005-0000-0000-00000A000000}"/>
    <cellStyle name="SAPBEXexcBad8" xfId="13" xr:uid="{00000000-0005-0000-0000-00000B000000}"/>
    <cellStyle name="SAPBEXexcBad9" xfId="14" xr:uid="{00000000-0005-0000-0000-00000C000000}"/>
    <cellStyle name="SAPBEXexcCritical4" xfId="15" xr:uid="{00000000-0005-0000-0000-00000D000000}"/>
    <cellStyle name="SAPBEXexcCritical5" xfId="16" xr:uid="{00000000-0005-0000-0000-00000E000000}"/>
    <cellStyle name="SAPBEXexcCritical6" xfId="17" xr:uid="{00000000-0005-0000-0000-00000F000000}"/>
    <cellStyle name="SAPBEXexcGood1" xfId="18" xr:uid="{00000000-0005-0000-0000-000010000000}"/>
    <cellStyle name="SAPBEXexcGood2" xfId="19" xr:uid="{00000000-0005-0000-0000-000011000000}"/>
    <cellStyle name="SAPBEXexcGood3" xfId="20" xr:uid="{00000000-0005-0000-0000-000012000000}"/>
    <cellStyle name="SAPBEXfilterDrill" xfId="21" xr:uid="{00000000-0005-0000-0000-000013000000}"/>
    <cellStyle name="SAPBEXfilterItem" xfId="22" xr:uid="{00000000-0005-0000-0000-000014000000}"/>
    <cellStyle name="SAPBEXfilterText" xfId="23" xr:uid="{00000000-0005-0000-0000-000015000000}"/>
    <cellStyle name="SAPBEXformats" xfId="24" xr:uid="{00000000-0005-0000-0000-000016000000}"/>
    <cellStyle name="SAPBEXformats 2" xfId="43" xr:uid="{00000000-0005-0000-0000-000017000000}"/>
    <cellStyle name="SAPBEXheaderItem" xfId="25" xr:uid="{00000000-0005-0000-0000-000018000000}"/>
    <cellStyle name="SAPBEXheaderText" xfId="26" xr:uid="{00000000-0005-0000-0000-000019000000}"/>
    <cellStyle name="SAPBEXHLevel0" xfId="27" xr:uid="{00000000-0005-0000-0000-00001A000000}"/>
    <cellStyle name="SAPBEXHLevel0 2" xfId="46" xr:uid="{00000000-0005-0000-0000-00001B000000}"/>
    <cellStyle name="SAPBEXHLevel0X" xfId="28" xr:uid="{00000000-0005-0000-0000-00001C000000}"/>
    <cellStyle name="SAPBEXHLevel1" xfId="4" xr:uid="{00000000-0005-0000-0000-00001D000000}"/>
    <cellStyle name="SAPBEXHLevel1 2" xfId="47" xr:uid="{00000000-0005-0000-0000-00001E000000}"/>
    <cellStyle name="SAPBEXHLevel1X" xfId="29" xr:uid="{00000000-0005-0000-0000-00001F000000}"/>
    <cellStyle name="SAPBEXHLevel2" xfId="6" xr:uid="{00000000-0005-0000-0000-000020000000}"/>
    <cellStyle name="SAPBEXHLevel2 2" xfId="48" xr:uid="{00000000-0005-0000-0000-000021000000}"/>
    <cellStyle name="SAPBEXHLevel2X" xfId="30" xr:uid="{00000000-0005-0000-0000-000022000000}"/>
    <cellStyle name="SAPBEXHLevel3" xfId="7" xr:uid="{00000000-0005-0000-0000-000023000000}"/>
    <cellStyle name="SAPBEXHLevel3 2" xfId="49" xr:uid="{00000000-0005-0000-0000-000024000000}"/>
    <cellStyle name="SAPBEXHLevel3X" xfId="31" xr:uid="{00000000-0005-0000-0000-000025000000}"/>
    <cellStyle name="SAPBEXinputData" xfId="32" xr:uid="{00000000-0005-0000-0000-000026000000}"/>
    <cellStyle name="SAPBEXresData" xfId="33" xr:uid="{00000000-0005-0000-0000-000027000000}"/>
    <cellStyle name="SAPBEXresDataEmph" xfId="34" xr:uid="{00000000-0005-0000-0000-000028000000}"/>
    <cellStyle name="SAPBEXresItem" xfId="35" xr:uid="{00000000-0005-0000-0000-000029000000}"/>
    <cellStyle name="SAPBEXresItemX" xfId="36" xr:uid="{00000000-0005-0000-0000-00002A000000}"/>
    <cellStyle name="SAPBEXstdData" xfId="8" xr:uid="{00000000-0005-0000-0000-00002B000000}"/>
    <cellStyle name="SAPBEXstdData 2" xfId="50" xr:uid="{00000000-0005-0000-0000-00002C000000}"/>
    <cellStyle name="SAPBEXstdDataEmph" xfId="37" xr:uid="{00000000-0005-0000-0000-00002D000000}"/>
    <cellStyle name="SAPBEXstdItem" xfId="2" xr:uid="{00000000-0005-0000-0000-00002E000000}"/>
    <cellStyle name="SAPBEXstdItem 2" xfId="42" xr:uid="{00000000-0005-0000-0000-00002F000000}"/>
    <cellStyle name="SAPBEXstdItemX" xfId="38" xr:uid="{00000000-0005-0000-0000-000030000000}"/>
    <cellStyle name="SAPBEXtitle" xfId="39" xr:uid="{00000000-0005-0000-0000-000031000000}"/>
    <cellStyle name="SAPBEXundefined" xfId="40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5"/>
  <sheetViews>
    <sheetView tabSelected="1" workbookViewId="0">
      <selection activeCell="G91" sqref="G91"/>
    </sheetView>
  </sheetViews>
  <sheetFormatPr defaultRowHeight="15" x14ac:dyDescent="0.25"/>
  <cols>
    <col min="1" max="1" width="21.5703125" bestFit="1" customWidth="1"/>
    <col min="2" max="2" width="67" customWidth="1"/>
    <col min="3" max="3" width="18" customWidth="1"/>
    <col min="4" max="4" width="14.85546875" style="13" customWidth="1"/>
    <col min="5" max="7" width="13.28515625" customWidth="1"/>
    <col min="8" max="8" width="11.7109375" bestFit="1" customWidth="1"/>
  </cols>
  <sheetData>
    <row r="1" spans="1:10" ht="23.25" x14ac:dyDescent="0.35">
      <c r="A1" s="38" t="s">
        <v>10</v>
      </c>
      <c r="B1" s="39"/>
      <c r="C1" s="39"/>
      <c r="D1" s="39"/>
      <c r="E1" s="39"/>
      <c r="F1" s="39"/>
      <c r="G1" s="40"/>
      <c r="H1" s="18"/>
      <c r="I1" s="18"/>
      <c r="J1" s="18"/>
    </row>
    <row r="2" spans="1:10" ht="23.25" x14ac:dyDescent="0.35">
      <c r="A2" s="1"/>
      <c r="B2" s="17"/>
      <c r="C2" s="17"/>
      <c r="D2" s="17"/>
      <c r="E2" s="17"/>
      <c r="F2" s="17"/>
      <c r="G2" s="17"/>
      <c r="H2" s="17"/>
      <c r="I2" s="17"/>
      <c r="J2" s="17"/>
    </row>
    <row r="3" spans="1:10" ht="38.25" x14ac:dyDescent="0.25">
      <c r="A3" s="4" t="s">
        <v>42</v>
      </c>
      <c r="B3" s="4" t="s">
        <v>43</v>
      </c>
      <c r="C3" s="4" t="s">
        <v>51</v>
      </c>
      <c r="D3" s="4" t="s">
        <v>52</v>
      </c>
      <c r="E3" s="5" t="s">
        <v>53</v>
      </c>
      <c r="F3" s="5" t="s">
        <v>54</v>
      </c>
      <c r="G3" s="5" t="s">
        <v>55</v>
      </c>
    </row>
    <row r="4" spans="1:10" x14ac:dyDescent="0.25">
      <c r="A4" s="30"/>
      <c r="B4" s="30"/>
      <c r="C4" s="29">
        <f>C5+C6+C7+C8+C10+C11+C12</f>
        <v>4473068.7300000004</v>
      </c>
      <c r="D4" s="29">
        <f t="shared" ref="D4" si="0">D5+D6+D7+D8+D10+D11+D12</f>
        <v>6990922</v>
      </c>
      <c r="E4" s="29">
        <f>E5+E6+E7+E8+E9+E10+E11+E12</f>
        <v>6970642</v>
      </c>
      <c r="F4" s="29">
        <f>F5+F6+F7+F8+F9+F10+F11+F12</f>
        <v>6816473</v>
      </c>
      <c r="G4" s="29">
        <f>G5+G6+G7+G8+G9+G10+G11+G12</f>
        <v>6711620</v>
      </c>
    </row>
    <row r="5" spans="1:10" x14ac:dyDescent="0.25">
      <c r="A5" s="26">
        <v>11</v>
      </c>
      <c r="B5" s="27" t="s">
        <v>0</v>
      </c>
      <c r="C5" s="28">
        <f>C17+C32+C35+C38+C41+C44+C47+C50+C68+C73</f>
        <v>4222021.47</v>
      </c>
      <c r="D5" s="28">
        <v>5231765</v>
      </c>
      <c r="E5" s="28">
        <f t="shared" ref="E5:G5" si="1">E17+E32+E35+E38+E41+E44+E47+E50+E68+E73</f>
        <v>5614801</v>
      </c>
      <c r="F5" s="28">
        <f t="shared" si="1"/>
        <v>6046711</v>
      </c>
      <c r="G5" s="28">
        <f t="shared" si="1"/>
        <v>6318711</v>
      </c>
      <c r="H5" s="16"/>
    </row>
    <row r="6" spans="1:10" x14ac:dyDescent="0.25">
      <c r="A6" s="3">
        <v>31</v>
      </c>
      <c r="B6" s="2" t="s">
        <v>5</v>
      </c>
      <c r="C6" s="7">
        <f>C23</f>
        <v>11358.689999999999</v>
      </c>
      <c r="D6" s="7">
        <v>43660</v>
      </c>
      <c r="E6" s="7">
        <f t="shared" ref="E6:G6" si="2">E23</f>
        <v>60000</v>
      </c>
      <c r="F6" s="7">
        <f t="shared" si="2"/>
        <v>35160</v>
      </c>
      <c r="G6" s="7">
        <f t="shared" si="2"/>
        <v>35160</v>
      </c>
      <c r="H6" s="16"/>
    </row>
    <row r="7" spans="1:10" x14ac:dyDescent="0.25">
      <c r="A7" s="3">
        <v>43</v>
      </c>
      <c r="B7" s="2" t="s">
        <v>2</v>
      </c>
      <c r="C7" s="7">
        <f>C27</f>
        <v>10514.33</v>
      </c>
      <c r="D7" s="7">
        <f>D27</f>
        <v>87000</v>
      </c>
      <c r="E7" s="7">
        <f t="shared" ref="E7:G7" si="3">E27</f>
        <v>87000</v>
      </c>
      <c r="F7" s="7">
        <f t="shared" si="3"/>
        <v>87000</v>
      </c>
      <c r="G7" s="7">
        <f t="shared" si="3"/>
        <v>87000</v>
      </c>
      <c r="H7" s="16"/>
    </row>
    <row r="8" spans="1:10" x14ac:dyDescent="0.25">
      <c r="A8" s="3">
        <v>51</v>
      </c>
      <c r="B8" s="2" t="s">
        <v>57</v>
      </c>
      <c r="C8" s="7">
        <f>C29+C58</f>
        <v>10646.63</v>
      </c>
      <c r="D8" s="7">
        <v>49860</v>
      </c>
      <c r="E8" s="7"/>
      <c r="F8" s="7"/>
      <c r="G8" s="7"/>
    </row>
    <row r="9" spans="1:10" x14ac:dyDescent="0.25">
      <c r="A9" s="3">
        <v>510</v>
      </c>
      <c r="B9" s="2" t="s">
        <v>57</v>
      </c>
      <c r="C9" s="7"/>
      <c r="D9" s="7"/>
      <c r="E9" s="7">
        <v>24330</v>
      </c>
      <c r="F9" s="7">
        <v>23550</v>
      </c>
      <c r="G9" s="7">
        <v>21300</v>
      </c>
    </row>
    <row r="10" spans="1:10" x14ac:dyDescent="0.25">
      <c r="A10" s="3">
        <v>561</v>
      </c>
      <c r="B10" s="2" t="s">
        <v>7</v>
      </c>
      <c r="C10" s="7">
        <f>C82+C92</f>
        <v>107501.87</v>
      </c>
      <c r="D10" s="7">
        <v>1167550</v>
      </c>
      <c r="E10" s="7">
        <v>905262</v>
      </c>
      <c r="F10" s="7">
        <v>530445</v>
      </c>
      <c r="G10" s="7">
        <f>G82+G92</f>
        <v>212032</v>
      </c>
    </row>
    <row r="11" spans="1:10" x14ac:dyDescent="0.25">
      <c r="A11" s="3">
        <v>12</v>
      </c>
      <c r="B11" s="2" t="s">
        <v>1</v>
      </c>
      <c r="C11" s="7">
        <f>C77+C88</f>
        <v>18970.919999999998</v>
      </c>
      <c r="D11" s="7">
        <f>D77+D88</f>
        <v>191487</v>
      </c>
      <c r="E11" s="7">
        <v>159749</v>
      </c>
      <c r="F11" s="7">
        <v>93607</v>
      </c>
      <c r="G11" s="7">
        <f>G77+G88</f>
        <v>37417</v>
      </c>
    </row>
    <row r="12" spans="1:10" x14ac:dyDescent="0.25">
      <c r="A12" s="3">
        <v>581</v>
      </c>
      <c r="B12" s="2" t="s">
        <v>6</v>
      </c>
      <c r="C12" s="7">
        <f>C53+C65</f>
        <v>92054.819999999992</v>
      </c>
      <c r="D12" s="7">
        <f>D53+D65</f>
        <v>219600</v>
      </c>
      <c r="E12" s="7">
        <f t="shared" ref="E12:G12" si="4">E53+E65</f>
        <v>119500</v>
      </c>
      <c r="F12" s="7">
        <f t="shared" si="4"/>
        <v>0</v>
      </c>
      <c r="G12" s="7">
        <f t="shared" si="4"/>
        <v>0</v>
      </c>
    </row>
    <row r="13" spans="1:10" x14ac:dyDescent="0.25">
      <c r="A13" s="3"/>
      <c r="B13" s="2"/>
      <c r="C13" s="10"/>
      <c r="D13" s="15"/>
      <c r="E13" s="15"/>
      <c r="F13" s="15"/>
      <c r="G13" s="15"/>
      <c r="H13" s="16"/>
    </row>
    <row r="14" spans="1:10" x14ac:dyDescent="0.25">
      <c r="A14" s="3"/>
      <c r="B14" s="2"/>
      <c r="C14" s="7"/>
      <c r="D14" s="14"/>
      <c r="E14" s="12"/>
      <c r="F14" s="12"/>
      <c r="G14" s="12"/>
    </row>
    <row r="15" spans="1:10" x14ac:dyDescent="0.25">
      <c r="A15" s="19" t="s">
        <v>18</v>
      </c>
      <c r="B15" s="20" t="s">
        <v>19</v>
      </c>
      <c r="C15" s="21">
        <f>C16+C31+C34+C37+C40+C43+C46+C49+C52+C67+C72+C76+C57+C64+C87</f>
        <v>4473068.7299999995</v>
      </c>
      <c r="D15" s="21">
        <f t="shared" ref="D15:G15" si="5">D16+D31+D34+D37+D40+D43+D46+D49+D52+D67+D72+D76+D57+D64+D87</f>
        <v>6990922</v>
      </c>
      <c r="E15" s="21">
        <f t="shared" si="5"/>
        <v>6970642</v>
      </c>
      <c r="F15" s="21">
        <f t="shared" si="5"/>
        <v>6816473</v>
      </c>
      <c r="G15" s="21">
        <f t="shared" si="5"/>
        <v>6711620</v>
      </c>
    </row>
    <row r="16" spans="1:10" ht="20.25" customHeight="1" x14ac:dyDescent="0.25">
      <c r="A16" s="22" t="s">
        <v>20</v>
      </c>
      <c r="B16" s="23" t="s">
        <v>21</v>
      </c>
      <c r="C16" s="24">
        <f>C17+C23+C27+C29</f>
        <v>2857072.41</v>
      </c>
      <c r="D16" s="24">
        <f t="shared" ref="D16:G16" si="6">D17+D23+D27+D29</f>
        <v>3483701</v>
      </c>
      <c r="E16" s="24">
        <f t="shared" si="6"/>
        <v>4252271</v>
      </c>
      <c r="F16" s="24">
        <f t="shared" si="6"/>
        <v>4284791</v>
      </c>
      <c r="G16" s="24">
        <f t="shared" si="6"/>
        <v>4436791</v>
      </c>
    </row>
    <row r="17" spans="1:7" x14ac:dyDescent="0.25">
      <c r="A17" s="8" t="s">
        <v>11</v>
      </c>
      <c r="B17" s="9" t="s">
        <v>0</v>
      </c>
      <c r="C17" s="10">
        <f>C18+C19+C20+C22+C21</f>
        <v>2834501.39</v>
      </c>
      <c r="D17" s="10">
        <f t="shared" ref="D17:G17" si="7">D18+D19+D20+D22+D21</f>
        <v>3351641</v>
      </c>
      <c r="E17" s="10">
        <f t="shared" si="7"/>
        <v>4103871</v>
      </c>
      <c r="F17" s="10">
        <f t="shared" si="7"/>
        <v>4161231</v>
      </c>
      <c r="G17" s="10">
        <f t="shared" si="7"/>
        <v>4313231</v>
      </c>
    </row>
    <row r="18" spans="1:7" x14ac:dyDescent="0.25">
      <c r="A18" s="6" t="s">
        <v>4</v>
      </c>
      <c r="B18" s="2" t="s">
        <v>13</v>
      </c>
      <c r="C18" s="31">
        <v>2312842.2400000002</v>
      </c>
      <c r="D18" s="32">
        <v>2720341</v>
      </c>
      <c r="E18" s="12">
        <v>3078140</v>
      </c>
      <c r="F18" s="12">
        <v>3139000</v>
      </c>
      <c r="G18" s="12">
        <v>3291000</v>
      </c>
    </row>
    <row r="19" spans="1:7" x14ac:dyDescent="0.25">
      <c r="A19" s="6" t="s">
        <v>8</v>
      </c>
      <c r="B19" s="2" t="s">
        <v>12</v>
      </c>
      <c r="C19" s="31">
        <v>519194.27</v>
      </c>
      <c r="D19" s="32">
        <v>618400</v>
      </c>
      <c r="E19" s="12">
        <v>1008791</v>
      </c>
      <c r="F19" s="12">
        <v>1009291</v>
      </c>
      <c r="G19" s="12">
        <v>1009291</v>
      </c>
    </row>
    <row r="20" spans="1:7" x14ac:dyDescent="0.25">
      <c r="A20" s="6">
        <v>34</v>
      </c>
      <c r="B20" s="2" t="s">
        <v>14</v>
      </c>
      <c r="C20" s="31">
        <v>31.79</v>
      </c>
      <c r="D20" s="32">
        <v>1000</v>
      </c>
      <c r="E20" s="12">
        <v>1000</v>
      </c>
      <c r="F20" s="12">
        <v>1000</v>
      </c>
      <c r="G20" s="12">
        <v>1000</v>
      </c>
    </row>
    <row r="21" spans="1:7" x14ac:dyDescent="0.25">
      <c r="A21" s="6">
        <v>37</v>
      </c>
      <c r="B21" s="2" t="s">
        <v>56</v>
      </c>
      <c r="C21" s="31">
        <v>0</v>
      </c>
      <c r="D21" s="32">
        <v>8000</v>
      </c>
      <c r="E21" s="12">
        <v>12000</v>
      </c>
      <c r="F21" s="12">
        <v>8000</v>
      </c>
      <c r="G21" s="12">
        <v>8000</v>
      </c>
    </row>
    <row r="22" spans="1:7" x14ac:dyDescent="0.25">
      <c r="A22" s="6">
        <v>42</v>
      </c>
      <c r="B22" s="2" t="s">
        <v>15</v>
      </c>
      <c r="C22" s="31">
        <v>2433.09</v>
      </c>
      <c r="D22" s="32">
        <v>3900</v>
      </c>
      <c r="E22" s="12">
        <v>3940</v>
      </c>
      <c r="F22" s="12">
        <v>3940</v>
      </c>
      <c r="G22" s="12">
        <v>3940</v>
      </c>
    </row>
    <row r="23" spans="1:7" x14ac:dyDescent="0.25">
      <c r="A23" s="8">
        <v>31</v>
      </c>
      <c r="B23" s="9" t="s">
        <v>5</v>
      </c>
      <c r="C23" s="10">
        <f>C24+C25+C26</f>
        <v>11358.689999999999</v>
      </c>
      <c r="D23" s="10">
        <f t="shared" ref="D23:G23" si="8">D24+D25+D26</f>
        <v>43660</v>
      </c>
      <c r="E23" s="10">
        <f t="shared" si="8"/>
        <v>60000</v>
      </c>
      <c r="F23" s="10">
        <f t="shared" si="8"/>
        <v>35160</v>
      </c>
      <c r="G23" s="10">
        <f t="shared" si="8"/>
        <v>35160</v>
      </c>
    </row>
    <row r="24" spans="1:7" x14ac:dyDescent="0.25">
      <c r="A24" s="6" t="s">
        <v>4</v>
      </c>
      <c r="B24" s="2" t="s">
        <v>13</v>
      </c>
      <c r="C24" s="31">
        <v>3325</v>
      </c>
      <c r="D24" s="32">
        <v>12150</v>
      </c>
      <c r="E24" s="12">
        <v>21100</v>
      </c>
      <c r="F24" s="12">
        <v>12150</v>
      </c>
      <c r="G24" s="12">
        <v>12150</v>
      </c>
    </row>
    <row r="25" spans="1:7" x14ac:dyDescent="0.25">
      <c r="A25" s="6" t="s">
        <v>8</v>
      </c>
      <c r="B25" s="2" t="s">
        <v>12</v>
      </c>
      <c r="C25" s="31">
        <v>8033.69</v>
      </c>
      <c r="D25" s="32">
        <v>30710</v>
      </c>
      <c r="E25" s="12">
        <v>38100</v>
      </c>
      <c r="F25" s="12">
        <v>22210</v>
      </c>
      <c r="G25" s="12">
        <v>22210</v>
      </c>
    </row>
    <row r="26" spans="1:7" x14ac:dyDescent="0.25">
      <c r="A26" s="6">
        <v>42</v>
      </c>
      <c r="B26" s="2" t="s">
        <v>15</v>
      </c>
      <c r="C26" s="7">
        <v>0</v>
      </c>
      <c r="D26" s="32">
        <v>800</v>
      </c>
      <c r="E26" s="12">
        <v>800</v>
      </c>
      <c r="F26" s="12">
        <v>800</v>
      </c>
      <c r="G26" s="12">
        <v>800</v>
      </c>
    </row>
    <row r="27" spans="1:7" x14ac:dyDescent="0.25">
      <c r="A27" s="8">
        <v>43</v>
      </c>
      <c r="B27" s="9" t="s">
        <v>2</v>
      </c>
      <c r="C27" s="10">
        <f>C28</f>
        <v>10514.33</v>
      </c>
      <c r="D27" s="10">
        <f t="shared" ref="D27:G27" si="9">D28</f>
        <v>87000</v>
      </c>
      <c r="E27" s="10">
        <f t="shared" si="9"/>
        <v>87000</v>
      </c>
      <c r="F27" s="10">
        <f t="shared" si="9"/>
        <v>87000</v>
      </c>
      <c r="G27" s="10">
        <f t="shared" si="9"/>
        <v>87000</v>
      </c>
    </row>
    <row r="28" spans="1:7" x14ac:dyDescent="0.25">
      <c r="A28" s="6" t="s">
        <v>8</v>
      </c>
      <c r="B28" s="2" t="s">
        <v>12</v>
      </c>
      <c r="C28" s="31">
        <v>10514.33</v>
      </c>
      <c r="D28" s="12">
        <v>87000</v>
      </c>
      <c r="E28" s="12">
        <v>87000</v>
      </c>
      <c r="F28" s="12">
        <v>87000</v>
      </c>
      <c r="G28" s="12">
        <v>87000</v>
      </c>
    </row>
    <row r="29" spans="1:7" x14ac:dyDescent="0.25">
      <c r="A29" s="8">
        <v>51</v>
      </c>
      <c r="B29" s="9" t="s">
        <v>57</v>
      </c>
      <c r="C29" s="10">
        <f>C30</f>
        <v>698</v>
      </c>
      <c r="D29" s="10">
        <f t="shared" ref="D29:G29" si="10">D30</f>
        <v>1400</v>
      </c>
      <c r="E29" s="10">
        <f t="shared" si="10"/>
        <v>1400</v>
      </c>
      <c r="F29" s="10">
        <f t="shared" si="10"/>
        <v>1400</v>
      </c>
      <c r="G29" s="10">
        <f t="shared" si="10"/>
        <v>1400</v>
      </c>
    </row>
    <row r="30" spans="1:7" x14ac:dyDescent="0.25">
      <c r="A30" s="6" t="s">
        <v>8</v>
      </c>
      <c r="B30" s="2" t="s">
        <v>12</v>
      </c>
      <c r="C30" s="31">
        <v>698</v>
      </c>
      <c r="D30" s="12">
        <v>1400</v>
      </c>
      <c r="E30" s="12">
        <v>1400</v>
      </c>
      <c r="F30" s="12">
        <v>1400</v>
      </c>
      <c r="G30" s="12">
        <v>1400</v>
      </c>
    </row>
    <row r="31" spans="1:7" x14ac:dyDescent="0.25">
      <c r="A31" s="22" t="s">
        <v>22</v>
      </c>
      <c r="B31" s="23" t="s">
        <v>46</v>
      </c>
      <c r="C31" s="24">
        <f>C32</f>
        <v>38694.82</v>
      </c>
      <c r="D31" s="24">
        <f t="shared" ref="D31:G31" si="11">D32</f>
        <v>55014</v>
      </c>
      <c r="E31" s="24">
        <f t="shared" si="11"/>
        <v>66000</v>
      </c>
      <c r="F31" s="24">
        <f t="shared" si="11"/>
        <v>66000</v>
      </c>
      <c r="G31" s="24">
        <f t="shared" si="11"/>
        <v>66000</v>
      </c>
    </row>
    <row r="32" spans="1:7" x14ac:dyDescent="0.25">
      <c r="A32" s="11">
        <v>11</v>
      </c>
      <c r="B32" s="9" t="s">
        <v>0</v>
      </c>
      <c r="C32" s="10">
        <f>C33</f>
        <v>38694.82</v>
      </c>
      <c r="D32" s="10">
        <f t="shared" ref="D32:G32" si="12">D33</f>
        <v>55014</v>
      </c>
      <c r="E32" s="10">
        <f t="shared" si="12"/>
        <v>66000</v>
      </c>
      <c r="F32" s="10">
        <f t="shared" si="12"/>
        <v>66000</v>
      </c>
      <c r="G32" s="10">
        <f t="shared" si="12"/>
        <v>66000</v>
      </c>
    </row>
    <row r="33" spans="1:7" x14ac:dyDescent="0.25">
      <c r="A33" s="6" t="s">
        <v>8</v>
      </c>
      <c r="B33" s="2" t="s">
        <v>12</v>
      </c>
      <c r="C33" s="31">
        <v>38694.82</v>
      </c>
      <c r="D33" s="12">
        <v>55014</v>
      </c>
      <c r="E33" s="12">
        <v>66000</v>
      </c>
      <c r="F33" s="12">
        <v>66000</v>
      </c>
      <c r="G33" s="12">
        <v>66000</v>
      </c>
    </row>
    <row r="34" spans="1:7" x14ac:dyDescent="0.25">
      <c r="A34" s="22" t="s">
        <v>23</v>
      </c>
      <c r="B34" s="23" t="s">
        <v>24</v>
      </c>
      <c r="C34" s="24">
        <f>C35</f>
        <v>442157.57</v>
      </c>
      <c r="D34" s="24">
        <f t="shared" ref="D34:G34" si="13">D35</f>
        <v>866690</v>
      </c>
      <c r="E34" s="24">
        <f t="shared" si="13"/>
        <v>338690</v>
      </c>
      <c r="F34" s="24">
        <f t="shared" si="13"/>
        <v>338690</v>
      </c>
      <c r="G34" s="24">
        <f t="shared" si="13"/>
        <v>338690</v>
      </c>
    </row>
    <row r="35" spans="1:7" x14ac:dyDescent="0.25">
      <c r="A35" s="11">
        <v>11</v>
      </c>
      <c r="B35" s="9" t="s">
        <v>0</v>
      </c>
      <c r="C35" s="10">
        <f>C36</f>
        <v>442157.57</v>
      </c>
      <c r="D35" s="10">
        <f t="shared" ref="D35:G35" si="14">D36</f>
        <v>866690</v>
      </c>
      <c r="E35" s="10">
        <f t="shared" si="14"/>
        <v>338690</v>
      </c>
      <c r="F35" s="10">
        <f t="shared" si="14"/>
        <v>338690</v>
      </c>
      <c r="G35" s="10">
        <f t="shared" si="14"/>
        <v>338690</v>
      </c>
    </row>
    <row r="36" spans="1:7" x14ac:dyDescent="0.25">
      <c r="A36" s="6" t="s">
        <v>8</v>
      </c>
      <c r="B36" s="2" t="s">
        <v>12</v>
      </c>
      <c r="C36" s="31">
        <v>442157.57</v>
      </c>
      <c r="D36" s="12">
        <v>866690</v>
      </c>
      <c r="E36" s="12">
        <v>338690</v>
      </c>
      <c r="F36" s="12">
        <v>338690</v>
      </c>
      <c r="G36" s="12">
        <v>338690</v>
      </c>
    </row>
    <row r="37" spans="1:7" x14ac:dyDescent="0.25">
      <c r="A37" s="22" t="s">
        <v>25</v>
      </c>
      <c r="B37" s="23" t="s">
        <v>26</v>
      </c>
      <c r="C37" s="24">
        <f>C38</f>
        <v>651494.67000000004</v>
      </c>
      <c r="D37" s="24">
        <f t="shared" ref="D37:G38" si="15">D38</f>
        <v>609800</v>
      </c>
      <c r="E37" s="24">
        <f t="shared" si="15"/>
        <v>645800</v>
      </c>
      <c r="F37" s="24">
        <f t="shared" si="15"/>
        <v>1019500</v>
      </c>
      <c r="G37" s="24">
        <f t="shared" si="15"/>
        <v>1129500</v>
      </c>
    </row>
    <row r="38" spans="1:7" x14ac:dyDescent="0.25">
      <c r="A38" s="11">
        <v>11</v>
      </c>
      <c r="B38" s="9" t="s">
        <v>0</v>
      </c>
      <c r="C38" s="10">
        <f>C39</f>
        <v>651494.67000000004</v>
      </c>
      <c r="D38" s="10">
        <f t="shared" si="15"/>
        <v>609800</v>
      </c>
      <c r="E38" s="10">
        <f t="shared" si="15"/>
        <v>645800</v>
      </c>
      <c r="F38" s="10">
        <f t="shared" si="15"/>
        <v>1019500</v>
      </c>
      <c r="G38" s="10">
        <f t="shared" si="15"/>
        <v>1129500</v>
      </c>
    </row>
    <row r="39" spans="1:7" x14ac:dyDescent="0.25">
      <c r="A39" s="6" t="s">
        <v>8</v>
      </c>
      <c r="B39" s="2" t="s">
        <v>12</v>
      </c>
      <c r="C39" s="31">
        <v>651494.67000000004</v>
      </c>
      <c r="D39" s="12">
        <v>609800</v>
      </c>
      <c r="E39" s="12">
        <v>645800</v>
      </c>
      <c r="F39" s="12">
        <v>1019500</v>
      </c>
      <c r="G39" s="12">
        <v>1129500</v>
      </c>
    </row>
    <row r="40" spans="1:7" ht="28.5" customHeight="1" x14ac:dyDescent="0.25">
      <c r="A40" s="22" t="s">
        <v>27</v>
      </c>
      <c r="B40" s="25" t="s">
        <v>28</v>
      </c>
      <c r="C40" s="24">
        <f>C41</f>
        <v>2097.3200000000002</v>
      </c>
      <c r="D40" s="24">
        <f t="shared" ref="D40:F40" si="16">D41</f>
        <v>0</v>
      </c>
      <c r="E40" s="24">
        <f t="shared" si="16"/>
        <v>0</v>
      </c>
      <c r="F40" s="24">
        <f t="shared" si="16"/>
        <v>0</v>
      </c>
      <c r="G40" s="24">
        <v>0</v>
      </c>
    </row>
    <row r="41" spans="1:7" x14ac:dyDescent="0.25">
      <c r="A41" s="11">
        <v>11</v>
      </c>
      <c r="B41" s="9" t="s">
        <v>0</v>
      </c>
      <c r="C41" s="10">
        <f>C42</f>
        <v>2097.3200000000002</v>
      </c>
      <c r="D41" s="10">
        <f t="shared" ref="D41:G41" si="17">D42</f>
        <v>0</v>
      </c>
      <c r="E41" s="10">
        <f t="shared" si="17"/>
        <v>0</v>
      </c>
      <c r="F41" s="10">
        <f t="shared" si="17"/>
        <v>0</v>
      </c>
      <c r="G41" s="10">
        <f t="shared" si="17"/>
        <v>0</v>
      </c>
    </row>
    <row r="42" spans="1:7" x14ac:dyDescent="0.25">
      <c r="A42" s="6" t="s">
        <v>8</v>
      </c>
      <c r="B42" s="2" t="s">
        <v>12</v>
      </c>
      <c r="C42" s="31">
        <v>2097.3200000000002</v>
      </c>
      <c r="D42" s="12">
        <v>0</v>
      </c>
      <c r="E42" s="12">
        <v>0</v>
      </c>
      <c r="F42" s="12">
        <v>0</v>
      </c>
      <c r="G42" s="12">
        <v>0</v>
      </c>
    </row>
    <row r="43" spans="1:7" x14ac:dyDescent="0.25">
      <c r="A43" s="22" t="s">
        <v>29</v>
      </c>
      <c r="B43" s="25" t="s">
        <v>30</v>
      </c>
      <c r="C43" s="24">
        <f>C44</f>
        <v>20355.95</v>
      </c>
      <c r="D43" s="24">
        <f t="shared" ref="D43:G43" si="18">D44</f>
        <v>29150</v>
      </c>
      <c r="E43" s="24">
        <f t="shared" si="18"/>
        <v>29150</v>
      </c>
      <c r="F43" s="24">
        <f t="shared" si="18"/>
        <v>30000</v>
      </c>
      <c r="G43" s="24">
        <f t="shared" si="18"/>
        <v>30000</v>
      </c>
    </row>
    <row r="44" spans="1:7" x14ac:dyDescent="0.25">
      <c r="A44" s="11">
        <v>11</v>
      </c>
      <c r="B44" s="9" t="s">
        <v>0</v>
      </c>
      <c r="C44" s="10">
        <f>C45</f>
        <v>20355.95</v>
      </c>
      <c r="D44" s="10">
        <f t="shared" ref="D44:G44" si="19">D45</f>
        <v>29150</v>
      </c>
      <c r="E44" s="10">
        <f t="shared" si="19"/>
        <v>29150</v>
      </c>
      <c r="F44" s="10">
        <f t="shared" si="19"/>
        <v>30000</v>
      </c>
      <c r="G44" s="10">
        <f t="shared" si="19"/>
        <v>30000</v>
      </c>
    </row>
    <row r="45" spans="1:7" x14ac:dyDescent="0.25">
      <c r="A45" s="6" t="s">
        <v>8</v>
      </c>
      <c r="B45" s="2" t="s">
        <v>12</v>
      </c>
      <c r="C45" s="31">
        <v>20355.95</v>
      </c>
      <c r="D45" s="12">
        <v>29150</v>
      </c>
      <c r="E45" s="12">
        <v>29150</v>
      </c>
      <c r="F45" s="12">
        <v>30000</v>
      </c>
      <c r="G45" s="12">
        <v>30000</v>
      </c>
    </row>
    <row r="46" spans="1:7" x14ac:dyDescent="0.25">
      <c r="A46" s="22" t="s">
        <v>31</v>
      </c>
      <c r="B46" s="25" t="s">
        <v>44</v>
      </c>
      <c r="C46" s="24">
        <f>C47</f>
        <v>44463.8</v>
      </c>
      <c r="D46" s="24">
        <f t="shared" ref="D46:G46" si="20">D47</f>
        <v>55000</v>
      </c>
      <c r="E46" s="24">
        <f t="shared" si="20"/>
        <v>55000</v>
      </c>
      <c r="F46" s="24">
        <f t="shared" si="20"/>
        <v>55000</v>
      </c>
      <c r="G46" s="24">
        <f t="shared" si="20"/>
        <v>65000</v>
      </c>
    </row>
    <row r="47" spans="1:7" x14ac:dyDescent="0.25">
      <c r="A47" s="11">
        <v>11</v>
      </c>
      <c r="B47" s="9" t="s">
        <v>0</v>
      </c>
      <c r="C47" s="10">
        <f>C48</f>
        <v>44463.8</v>
      </c>
      <c r="D47" s="10">
        <f t="shared" ref="D47:G47" si="21">D48</f>
        <v>55000</v>
      </c>
      <c r="E47" s="10">
        <f t="shared" si="21"/>
        <v>55000</v>
      </c>
      <c r="F47" s="10">
        <f t="shared" si="21"/>
        <v>55000</v>
      </c>
      <c r="G47" s="10">
        <f t="shared" si="21"/>
        <v>65000</v>
      </c>
    </row>
    <row r="48" spans="1:7" x14ac:dyDescent="0.25">
      <c r="A48" s="6" t="s">
        <v>8</v>
      </c>
      <c r="B48" s="2" t="s">
        <v>12</v>
      </c>
      <c r="C48" s="31">
        <v>44463.8</v>
      </c>
      <c r="D48" s="12">
        <v>55000</v>
      </c>
      <c r="E48" s="12">
        <v>55000</v>
      </c>
      <c r="F48" s="12">
        <v>55000</v>
      </c>
      <c r="G48" s="12">
        <v>65000</v>
      </c>
    </row>
    <row r="49" spans="1:7" x14ac:dyDescent="0.25">
      <c r="A49" s="22" t="s">
        <v>32</v>
      </c>
      <c r="B49" s="25" t="s">
        <v>33</v>
      </c>
      <c r="C49" s="24">
        <f>C50</f>
        <v>46891.21</v>
      </c>
      <c r="D49" s="24">
        <f t="shared" ref="D49:G49" si="22">D50</f>
        <v>94170</v>
      </c>
      <c r="E49" s="24">
        <f t="shared" si="22"/>
        <v>140990</v>
      </c>
      <c r="F49" s="24">
        <f t="shared" si="22"/>
        <v>140990</v>
      </c>
      <c r="G49" s="24">
        <f t="shared" si="22"/>
        <v>140990</v>
      </c>
    </row>
    <row r="50" spans="1:7" x14ac:dyDescent="0.25">
      <c r="A50" s="11">
        <v>11</v>
      </c>
      <c r="B50" s="9" t="s">
        <v>0</v>
      </c>
      <c r="C50" s="10">
        <f>C51</f>
        <v>46891.21</v>
      </c>
      <c r="D50" s="10">
        <f t="shared" ref="D50:G50" si="23">D51</f>
        <v>94170</v>
      </c>
      <c r="E50" s="10">
        <f t="shared" si="23"/>
        <v>140990</v>
      </c>
      <c r="F50" s="10">
        <f t="shared" si="23"/>
        <v>140990</v>
      </c>
      <c r="G50" s="10">
        <f t="shared" si="23"/>
        <v>140990</v>
      </c>
    </row>
    <row r="51" spans="1:7" x14ac:dyDescent="0.25">
      <c r="A51" s="6" t="s">
        <v>8</v>
      </c>
      <c r="B51" s="2" t="s">
        <v>12</v>
      </c>
      <c r="C51" s="31">
        <v>46891.21</v>
      </c>
      <c r="D51" s="12">
        <v>94170</v>
      </c>
      <c r="E51" s="12">
        <v>140990</v>
      </c>
      <c r="F51" s="12">
        <v>140990</v>
      </c>
      <c r="G51" s="12">
        <v>140990</v>
      </c>
    </row>
    <row r="52" spans="1:7" ht="22.5" x14ac:dyDescent="0.25">
      <c r="A52" s="22" t="s">
        <v>34</v>
      </c>
      <c r="B52" s="25" t="s">
        <v>35</v>
      </c>
      <c r="C52" s="24">
        <f>C53</f>
        <v>67304.819999999992</v>
      </c>
      <c r="D52" s="24">
        <f t="shared" ref="D52:G52" si="24">D53</f>
        <v>219600</v>
      </c>
      <c r="E52" s="24">
        <f t="shared" si="24"/>
        <v>87000</v>
      </c>
      <c r="F52" s="24">
        <f t="shared" si="24"/>
        <v>0</v>
      </c>
      <c r="G52" s="24">
        <f t="shared" si="24"/>
        <v>0</v>
      </c>
    </row>
    <row r="53" spans="1:7" x14ac:dyDescent="0.25">
      <c r="A53" s="11">
        <v>581</v>
      </c>
      <c r="B53" s="9" t="s">
        <v>6</v>
      </c>
      <c r="C53" s="10">
        <f>C54+C55+C56</f>
        <v>67304.819999999992</v>
      </c>
      <c r="D53" s="10">
        <f t="shared" ref="D53:G53" si="25">D54+D55+D56</f>
        <v>219600</v>
      </c>
      <c r="E53" s="10">
        <f t="shared" si="25"/>
        <v>87000</v>
      </c>
      <c r="F53" s="10">
        <f t="shared" si="25"/>
        <v>0</v>
      </c>
      <c r="G53" s="10">
        <f t="shared" si="25"/>
        <v>0</v>
      </c>
    </row>
    <row r="54" spans="1:7" x14ac:dyDescent="0.25">
      <c r="A54" s="6">
        <v>31</v>
      </c>
      <c r="B54" s="2" t="s">
        <v>13</v>
      </c>
      <c r="C54" s="31">
        <v>35993.839999999997</v>
      </c>
      <c r="D54" s="12">
        <v>105000</v>
      </c>
      <c r="E54" s="12">
        <v>10000</v>
      </c>
      <c r="F54" s="12">
        <v>0</v>
      </c>
      <c r="G54" s="12">
        <v>0</v>
      </c>
    </row>
    <row r="55" spans="1:7" x14ac:dyDescent="0.25">
      <c r="A55" s="6" t="s">
        <v>8</v>
      </c>
      <c r="B55" s="2" t="s">
        <v>12</v>
      </c>
      <c r="C55" s="31">
        <v>23270.98</v>
      </c>
      <c r="D55" s="12">
        <v>114600</v>
      </c>
      <c r="E55" s="12">
        <v>77000</v>
      </c>
      <c r="F55" s="12">
        <v>0</v>
      </c>
      <c r="G55" s="12">
        <v>0</v>
      </c>
    </row>
    <row r="56" spans="1:7" x14ac:dyDescent="0.25">
      <c r="A56" s="6">
        <v>42</v>
      </c>
      <c r="B56" s="2" t="s">
        <v>15</v>
      </c>
      <c r="C56" s="31">
        <v>8040</v>
      </c>
      <c r="D56" s="12">
        <v>0</v>
      </c>
      <c r="E56" s="12">
        <v>0</v>
      </c>
      <c r="F56" s="12">
        <v>0</v>
      </c>
      <c r="G56" s="12">
        <v>0</v>
      </c>
    </row>
    <row r="57" spans="1:7" x14ac:dyDescent="0.25">
      <c r="A57" s="22" t="s">
        <v>36</v>
      </c>
      <c r="B57" s="25" t="s">
        <v>16</v>
      </c>
      <c r="C57" s="24">
        <f>C58</f>
        <v>9948.6299999999992</v>
      </c>
      <c r="D57" s="24">
        <f t="shared" ref="D57:G57" si="26">D58</f>
        <v>48460</v>
      </c>
      <c r="E57" s="24">
        <f>E58+E61</f>
        <v>22930</v>
      </c>
      <c r="F57" s="24">
        <f>F58+F61</f>
        <v>22150</v>
      </c>
      <c r="G57" s="24">
        <f>G58+G61</f>
        <v>19900</v>
      </c>
    </row>
    <row r="58" spans="1:7" x14ac:dyDescent="0.25">
      <c r="A58" s="11">
        <v>51</v>
      </c>
      <c r="B58" s="9" t="s">
        <v>3</v>
      </c>
      <c r="C58" s="10">
        <f>C59+C60</f>
        <v>9948.6299999999992</v>
      </c>
      <c r="D58" s="10">
        <f t="shared" ref="D58:G58" si="27">D59+D60</f>
        <v>48460</v>
      </c>
      <c r="E58" s="10">
        <f t="shared" si="27"/>
        <v>0</v>
      </c>
      <c r="F58" s="10">
        <f t="shared" si="27"/>
        <v>0</v>
      </c>
      <c r="G58" s="10">
        <f t="shared" si="27"/>
        <v>0</v>
      </c>
    </row>
    <row r="59" spans="1:7" x14ac:dyDescent="0.25">
      <c r="A59" s="6">
        <v>31</v>
      </c>
      <c r="B59" s="2" t="s">
        <v>13</v>
      </c>
      <c r="C59" s="31">
        <v>1000</v>
      </c>
      <c r="D59" s="12">
        <v>23965</v>
      </c>
      <c r="E59" s="12"/>
      <c r="F59" s="12"/>
      <c r="G59" s="12"/>
    </row>
    <row r="60" spans="1:7" x14ac:dyDescent="0.25">
      <c r="A60" s="6" t="s">
        <v>8</v>
      </c>
      <c r="B60" s="2" t="s">
        <v>12</v>
      </c>
      <c r="C60" s="31">
        <v>8948.6299999999992</v>
      </c>
      <c r="D60" s="12">
        <v>24495</v>
      </c>
      <c r="E60" s="12"/>
      <c r="F60" s="12"/>
      <c r="G60" s="12"/>
    </row>
    <row r="61" spans="1:7" x14ac:dyDescent="0.25">
      <c r="A61" s="11">
        <v>510</v>
      </c>
      <c r="B61" s="9" t="s">
        <v>3</v>
      </c>
      <c r="C61" s="10"/>
      <c r="D61" s="10"/>
      <c r="E61" s="10">
        <f t="shared" ref="D61:G61" si="28">E62+E63</f>
        <v>22930</v>
      </c>
      <c r="F61" s="10">
        <f t="shared" si="28"/>
        <v>22150</v>
      </c>
      <c r="G61" s="10">
        <f t="shared" si="28"/>
        <v>19900</v>
      </c>
    </row>
    <row r="62" spans="1:7" x14ac:dyDescent="0.25">
      <c r="A62" s="6">
        <v>31</v>
      </c>
      <c r="B62" s="2" t="s">
        <v>13</v>
      </c>
      <c r="C62" s="31"/>
      <c r="D62" s="12"/>
      <c r="E62" s="12">
        <v>11415</v>
      </c>
      <c r="F62" s="12">
        <v>11225</v>
      </c>
      <c r="G62" s="12">
        <v>10300</v>
      </c>
    </row>
    <row r="63" spans="1:7" x14ac:dyDescent="0.25">
      <c r="A63" s="6" t="s">
        <v>8</v>
      </c>
      <c r="B63" s="2" t="s">
        <v>12</v>
      </c>
      <c r="C63" s="31"/>
      <c r="D63" s="12"/>
      <c r="E63" s="12">
        <v>11515</v>
      </c>
      <c r="F63" s="12">
        <v>10925</v>
      </c>
      <c r="G63" s="12">
        <v>9600</v>
      </c>
    </row>
    <row r="64" spans="1:7" x14ac:dyDescent="0.25">
      <c r="A64" s="22" t="s">
        <v>48</v>
      </c>
      <c r="B64" s="25" t="s">
        <v>49</v>
      </c>
      <c r="C64" s="24">
        <f>C65</f>
        <v>24750</v>
      </c>
      <c r="D64" s="24">
        <f t="shared" ref="D64:D65" si="29">D65</f>
        <v>0</v>
      </c>
      <c r="E64" s="24">
        <f t="shared" ref="E64:E65" si="30">E65</f>
        <v>32500</v>
      </c>
      <c r="F64" s="24">
        <f t="shared" ref="F64:F65" si="31">F65</f>
        <v>0</v>
      </c>
      <c r="G64" s="24">
        <f t="shared" ref="G64:G65" si="32">G65</f>
        <v>0</v>
      </c>
    </row>
    <row r="65" spans="1:8" x14ac:dyDescent="0.25">
      <c r="A65" s="11">
        <v>581</v>
      </c>
      <c r="B65" s="9" t="s">
        <v>6</v>
      </c>
      <c r="C65" s="10">
        <f>C66</f>
        <v>24750</v>
      </c>
      <c r="D65" s="10">
        <f t="shared" si="29"/>
        <v>0</v>
      </c>
      <c r="E65" s="10">
        <f t="shared" si="30"/>
        <v>32500</v>
      </c>
      <c r="F65" s="10">
        <f t="shared" si="31"/>
        <v>0</v>
      </c>
      <c r="G65" s="10">
        <f t="shared" si="32"/>
        <v>0</v>
      </c>
    </row>
    <row r="66" spans="1:8" x14ac:dyDescent="0.25">
      <c r="A66" s="6" t="s">
        <v>8</v>
      </c>
      <c r="B66" s="2" t="s">
        <v>12</v>
      </c>
      <c r="C66" s="31">
        <v>24750</v>
      </c>
      <c r="D66" s="12">
        <v>0</v>
      </c>
      <c r="E66" s="12">
        <v>32500</v>
      </c>
      <c r="F66" s="12">
        <v>0</v>
      </c>
      <c r="G66" s="12">
        <v>0</v>
      </c>
    </row>
    <row r="67" spans="1:8" x14ac:dyDescent="0.25">
      <c r="A67" s="22" t="s">
        <v>37</v>
      </c>
      <c r="B67" s="25" t="s">
        <v>38</v>
      </c>
      <c r="C67" s="24">
        <f>C68</f>
        <v>59503.54</v>
      </c>
      <c r="D67" s="24">
        <f t="shared" ref="D67:G67" si="33">D68</f>
        <v>86500</v>
      </c>
      <c r="E67" s="24">
        <f t="shared" si="33"/>
        <v>151500</v>
      </c>
      <c r="F67" s="24">
        <f t="shared" si="33"/>
        <v>151500</v>
      </c>
      <c r="G67" s="24">
        <f t="shared" si="33"/>
        <v>151500</v>
      </c>
    </row>
    <row r="68" spans="1:8" x14ac:dyDescent="0.25">
      <c r="A68" s="11">
        <v>11</v>
      </c>
      <c r="B68" s="9" t="s">
        <v>0</v>
      </c>
      <c r="C68" s="10">
        <f>C69+C70+C71</f>
        <v>59503.54</v>
      </c>
      <c r="D68" s="10">
        <f t="shared" ref="D68:G68" si="34">D69+D70+D71</f>
        <v>86500</v>
      </c>
      <c r="E68" s="10">
        <f t="shared" si="34"/>
        <v>151500</v>
      </c>
      <c r="F68" s="10">
        <f t="shared" si="34"/>
        <v>151500</v>
      </c>
      <c r="G68" s="10">
        <f t="shared" si="34"/>
        <v>151500</v>
      </c>
    </row>
    <row r="69" spans="1:8" x14ac:dyDescent="0.25">
      <c r="A69" s="6" t="s">
        <v>8</v>
      </c>
      <c r="B69" s="2" t="s">
        <v>12</v>
      </c>
      <c r="C69" s="31">
        <v>18858.75</v>
      </c>
      <c r="D69" s="12">
        <v>20000</v>
      </c>
      <c r="E69" s="12">
        <v>85000</v>
      </c>
      <c r="F69" s="12">
        <v>85000</v>
      </c>
      <c r="G69" s="12">
        <v>85000</v>
      </c>
    </row>
    <row r="70" spans="1:8" x14ac:dyDescent="0.25">
      <c r="A70" s="6" t="s">
        <v>9</v>
      </c>
      <c r="B70" s="2" t="s">
        <v>17</v>
      </c>
      <c r="C70" s="31">
        <v>5614.32</v>
      </c>
      <c r="D70" s="12">
        <v>7500</v>
      </c>
      <c r="E70" s="12">
        <v>7500</v>
      </c>
      <c r="F70" s="12">
        <v>7500</v>
      </c>
      <c r="G70" s="12">
        <v>7500</v>
      </c>
    </row>
    <row r="71" spans="1:8" x14ac:dyDescent="0.25">
      <c r="A71" s="6">
        <v>42</v>
      </c>
      <c r="B71" s="2" t="s">
        <v>15</v>
      </c>
      <c r="C71" s="31">
        <v>35030.47</v>
      </c>
      <c r="D71" s="12">
        <v>59000</v>
      </c>
      <c r="E71" s="12">
        <v>59000</v>
      </c>
      <c r="F71" s="12">
        <v>59000</v>
      </c>
      <c r="G71" s="12">
        <v>59000</v>
      </c>
    </row>
    <row r="72" spans="1:8" x14ac:dyDescent="0.25">
      <c r="A72" s="22" t="s">
        <v>39</v>
      </c>
      <c r="B72" s="25" t="s">
        <v>47</v>
      </c>
      <c r="C72" s="24">
        <f>C73</f>
        <v>81861.2</v>
      </c>
      <c r="D72" s="24">
        <f t="shared" ref="D72:G72" si="35">D73</f>
        <v>83800</v>
      </c>
      <c r="E72" s="24">
        <f t="shared" si="35"/>
        <v>83800</v>
      </c>
      <c r="F72" s="24">
        <f t="shared" si="35"/>
        <v>83800</v>
      </c>
      <c r="G72" s="24">
        <f t="shared" si="35"/>
        <v>83800</v>
      </c>
    </row>
    <row r="73" spans="1:8" x14ac:dyDescent="0.25">
      <c r="A73" s="11">
        <v>11</v>
      </c>
      <c r="B73" s="9" t="s">
        <v>0</v>
      </c>
      <c r="C73" s="10">
        <f>C74+C75</f>
        <v>81861.2</v>
      </c>
      <c r="D73" s="10">
        <f t="shared" ref="D73:G73" si="36">D74+D75</f>
        <v>83800</v>
      </c>
      <c r="E73" s="10">
        <f t="shared" si="36"/>
        <v>83800</v>
      </c>
      <c r="F73" s="10">
        <f t="shared" si="36"/>
        <v>83800</v>
      </c>
      <c r="G73" s="10">
        <f t="shared" si="36"/>
        <v>83800</v>
      </c>
    </row>
    <row r="74" spans="1:8" x14ac:dyDescent="0.25">
      <c r="A74" s="6" t="s">
        <v>8</v>
      </c>
      <c r="B74" s="2" t="s">
        <v>12</v>
      </c>
      <c r="C74" s="31">
        <v>67486.2</v>
      </c>
      <c r="D74" s="12">
        <v>68000</v>
      </c>
      <c r="E74" s="33">
        <v>68000</v>
      </c>
      <c r="F74" s="33">
        <v>68000</v>
      </c>
      <c r="G74" s="33">
        <v>68000</v>
      </c>
    </row>
    <row r="75" spans="1:8" x14ac:dyDescent="0.25">
      <c r="A75" s="6">
        <v>42</v>
      </c>
      <c r="B75" s="2" t="s">
        <v>15</v>
      </c>
      <c r="C75" s="31">
        <v>14375</v>
      </c>
      <c r="D75" s="12">
        <v>15800</v>
      </c>
      <c r="E75" s="12">
        <v>15800</v>
      </c>
      <c r="F75" s="12">
        <v>15800</v>
      </c>
      <c r="G75" s="12">
        <v>15800</v>
      </c>
    </row>
    <row r="76" spans="1:8" ht="22.5" x14ac:dyDescent="0.25">
      <c r="A76" s="22" t="s">
        <v>40</v>
      </c>
      <c r="B76" s="25" t="s">
        <v>41</v>
      </c>
      <c r="C76" s="24">
        <f>C77+C82</f>
        <v>121316</v>
      </c>
      <c r="D76" s="24">
        <f t="shared" ref="D76:G76" si="37">D77+D82</f>
        <v>1250456</v>
      </c>
      <c r="E76" s="24">
        <f t="shared" si="37"/>
        <v>922068</v>
      </c>
      <c r="F76" s="24">
        <f t="shared" si="37"/>
        <v>518448</v>
      </c>
      <c r="G76" s="24">
        <f t="shared" si="37"/>
        <v>230254</v>
      </c>
    </row>
    <row r="77" spans="1:8" x14ac:dyDescent="0.25">
      <c r="A77" s="11">
        <v>12</v>
      </c>
      <c r="B77" s="9" t="s">
        <v>1</v>
      </c>
      <c r="C77" s="10">
        <f>C78+C79+C80+C81</f>
        <v>18197.41</v>
      </c>
      <c r="D77" s="10">
        <f>D78+D79+D80+D81</f>
        <v>176881</v>
      </c>
      <c r="E77" s="10">
        <f t="shared" ref="E77:G77" si="38">E78+E79+E80+E81</f>
        <v>138310</v>
      </c>
      <c r="F77" s="10">
        <f t="shared" si="38"/>
        <v>77766</v>
      </c>
      <c r="G77" s="10">
        <f t="shared" si="38"/>
        <v>34538</v>
      </c>
    </row>
    <row r="78" spans="1:8" x14ac:dyDescent="0.25">
      <c r="A78" s="6">
        <v>31</v>
      </c>
      <c r="B78" s="2" t="s">
        <v>13</v>
      </c>
      <c r="C78" s="31">
        <v>7438.84</v>
      </c>
      <c r="D78" s="12">
        <v>6493</v>
      </c>
      <c r="E78" s="12">
        <v>4680</v>
      </c>
      <c r="F78" s="12">
        <v>4914</v>
      </c>
      <c r="G78" s="12">
        <v>5160</v>
      </c>
      <c r="H78" s="16"/>
    </row>
    <row r="79" spans="1:8" x14ac:dyDescent="0.25">
      <c r="A79" s="6" t="s">
        <v>8</v>
      </c>
      <c r="B79" s="2" t="s">
        <v>12</v>
      </c>
      <c r="C79" s="31">
        <v>10758.57</v>
      </c>
      <c r="D79" s="12">
        <v>158249</v>
      </c>
      <c r="E79" s="12">
        <v>130530</v>
      </c>
      <c r="F79" s="12">
        <v>70705</v>
      </c>
      <c r="G79" s="12">
        <v>29378</v>
      </c>
    </row>
    <row r="80" spans="1:8" x14ac:dyDescent="0.25">
      <c r="A80" s="6" t="s">
        <v>9</v>
      </c>
      <c r="B80" s="2" t="s">
        <v>17</v>
      </c>
      <c r="C80" s="7">
        <v>0</v>
      </c>
      <c r="D80" s="12">
        <v>5847</v>
      </c>
      <c r="E80" s="12">
        <v>3100</v>
      </c>
      <c r="F80" s="12">
        <v>2147</v>
      </c>
      <c r="G80" s="12">
        <v>0</v>
      </c>
    </row>
    <row r="81" spans="1:7" x14ac:dyDescent="0.25">
      <c r="A81" s="6">
        <v>42</v>
      </c>
      <c r="B81" s="2" t="s">
        <v>15</v>
      </c>
      <c r="C81" s="7">
        <v>0</v>
      </c>
      <c r="D81" s="12">
        <v>6292</v>
      </c>
      <c r="E81" s="12">
        <v>0</v>
      </c>
      <c r="F81" s="12">
        <v>0</v>
      </c>
      <c r="G81" s="12">
        <v>0</v>
      </c>
    </row>
    <row r="82" spans="1:7" x14ac:dyDescent="0.25">
      <c r="A82" s="11">
        <v>561</v>
      </c>
      <c r="B82" s="9" t="s">
        <v>7</v>
      </c>
      <c r="C82" s="10">
        <f>C83+C84+C85+C86</f>
        <v>103118.59</v>
      </c>
      <c r="D82" s="10">
        <f t="shared" ref="D82:G82" si="39">D83+D84+D85+D86</f>
        <v>1073575</v>
      </c>
      <c r="E82" s="10">
        <f t="shared" si="39"/>
        <v>783758</v>
      </c>
      <c r="F82" s="10">
        <f t="shared" si="39"/>
        <v>440682</v>
      </c>
      <c r="G82" s="10">
        <f t="shared" si="39"/>
        <v>195716</v>
      </c>
    </row>
    <row r="83" spans="1:7" x14ac:dyDescent="0.25">
      <c r="A83" s="6">
        <v>31</v>
      </c>
      <c r="B83" s="2" t="s">
        <v>13</v>
      </c>
      <c r="C83" s="31">
        <v>42153.3</v>
      </c>
      <c r="D83" s="12">
        <v>32001</v>
      </c>
      <c r="E83" s="12">
        <v>26520</v>
      </c>
      <c r="F83" s="12">
        <v>27846</v>
      </c>
      <c r="G83" s="12">
        <v>29236</v>
      </c>
    </row>
    <row r="84" spans="1:7" x14ac:dyDescent="0.25">
      <c r="A84" s="6" t="s">
        <v>8</v>
      </c>
      <c r="B84" s="2" t="s">
        <v>12</v>
      </c>
      <c r="C84" s="31">
        <v>60965.29</v>
      </c>
      <c r="D84" s="12">
        <v>967412</v>
      </c>
      <c r="E84" s="35">
        <v>739667</v>
      </c>
      <c r="F84" s="12">
        <v>400665</v>
      </c>
      <c r="G84" s="12">
        <v>166480</v>
      </c>
    </row>
    <row r="85" spans="1:7" x14ac:dyDescent="0.25">
      <c r="A85" s="6" t="s">
        <v>9</v>
      </c>
      <c r="B85" s="2" t="s">
        <v>17</v>
      </c>
      <c r="C85" s="7">
        <v>0</v>
      </c>
      <c r="D85" s="34">
        <v>35722</v>
      </c>
      <c r="E85" s="37">
        <v>17571</v>
      </c>
      <c r="F85" s="33">
        <v>12171</v>
      </c>
      <c r="G85" s="7">
        <v>0</v>
      </c>
    </row>
    <row r="86" spans="1:7" x14ac:dyDescent="0.25">
      <c r="A86" s="6">
        <v>42</v>
      </c>
      <c r="B86" s="2" t="s">
        <v>15</v>
      </c>
      <c r="C86" s="7">
        <v>0</v>
      </c>
      <c r="D86" s="12">
        <v>38440</v>
      </c>
      <c r="E86" s="36">
        <v>0</v>
      </c>
      <c r="F86" s="12">
        <v>0</v>
      </c>
      <c r="G86" s="12">
        <v>0</v>
      </c>
    </row>
    <row r="87" spans="1:7" ht="33.75" x14ac:dyDescent="0.25">
      <c r="A87" s="22" t="s">
        <v>50</v>
      </c>
      <c r="B87" s="25" t="s">
        <v>45</v>
      </c>
      <c r="C87" s="24">
        <f>C88+C92</f>
        <v>5156.79</v>
      </c>
      <c r="D87" s="24">
        <f t="shared" ref="D87:G87" si="40">D88+D92</f>
        <v>108581</v>
      </c>
      <c r="E87" s="24">
        <f t="shared" si="40"/>
        <v>142943</v>
      </c>
      <c r="F87" s="24">
        <f t="shared" si="40"/>
        <v>105604</v>
      </c>
      <c r="G87" s="24">
        <f t="shared" si="40"/>
        <v>19195</v>
      </c>
    </row>
    <row r="88" spans="1:7" x14ac:dyDescent="0.25">
      <c r="A88" s="11">
        <v>12</v>
      </c>
      <c r="B88" s="9" t="s">
        <v>1</v>
      </c>
      <c r="C88" s="10">
        <f>C89+C90+C91</f>
        <v>773.51</v>
      </c>
      <c r="D88" s="10">
        <f t="shared" ref="D88:G88" si="41">D89+D90+D91</f>
        <v>14606</v>
      </c>
      <c r="E88" s="10">
        <f t="shared" si="41"/>
        <v>21439</v>
      </c>
      <c r="F88" s="10">
        <f t="shared" si="41"/>
        <v>15841</v>
      </c>
      <c r="G88" s="10">
        <f t="shared" si="41"/>
        <v>2879</v>
      </c>
    </row>
    <row r="89" spans="1:7" x14ac:dyDescent="0.25">
      <c r="A89" s="6">
        <v>31</v>
      </c>
      <c r="B89" s="2" t="s">
        <v>13</v>
      </c>
      <c r="C89" s="31">
        <v>773.51</v>
      </c>
      <c r="D89" s="12">
        <v>1774</v>
      </c>
      <c r="E89" s="12">
        <v>990</v>
      </c>
      <c r="F89" s="12">
        <v>990</v>
      </c>
      <c r="G89" s="12">
        <v>990</v>
      </c>
    </row>
    <row r="90" spans="1:7" x14ac:dyDescent="0.25">
      <c r="A90" s="6" t="s">
        <v>8</v>
      </c>
      <c r="B90" s="2" t="s">
        <v>12</v>
      </c>
      <c r="C90" s="7">
        <v>0</v>
      </c>
      <c r="D90" s="12">
        <v>12832</v>
      </c>
      <c r="E90" s="12">
        <v>20449</v>
      </c>
      <c r="F90" s="12">
        <v>14851</v>
      </c>
      <c r="G90" s="12">
        <v>1889</v>
      </c>
    </row>
    <row r="91" spans="1:7" x14ac:dyDescent="0.25">
      <c r="A91" s="6">
        <v>42</v>
      </c>
      <c r="B91" s="2" t="s">
        <v>15</v>
      </c>
      <c r="C91" s="7">
        <v>0</v>
      </c>
      <c r="D91" s="12">
        <v>0</v>
      </c>
      <c r="E91" s="12">
        <v>0</v>
      </c>
      <c r="F91" s="12">
        <v>0</v>
      </c>
      <c r="G91" s="12">
        <v>0</v>
      </c>
    </row>
    <row r="92" spans="1:7" x14ac:dyDescent="0.25">
      <c r="A92" s="11">
        <v>561</v>
      </c>
      <c r="B92" s="9" t="s">
        <v>7</v>
      </c>
      <c r="C92" s="10">
        <f>C93+C94+C95</f>
        <v>4383.28</v>
      </c>
      <c r="D92" s="10">
        <f t="shared" ref="D92:G92" si="42">D93+D94+D95</f>
        <v>93975</v>
      </c>
      <c r="E92" s="10">
        <f t="shared" si="42"/>
        <v>121504</v>
      </c>
      <c r="F92" s="10">
        <f t="shared" si="42"/>
        <v>89763</v>
      </c>
      <c r="G92" s="10">
        <f t="shared" si="42"/>
        <v>16316</v>
      </c>
    </row>
    <row r="93" spans="1:7" x14ac:dyDescent="0.25">
      <c r="A93" s="6">
        <v>31</v>
      </c>
      <c r="B93" s="2" t="s">
        <v>13</v>
      </c>
      <c r="C93" s="31">
        <v>4383.28</v>
      </c>
      <c r="D93" s="12">
        <v>11025</v>
      </c>
      <c r="E93" s="12">
        <v>5610</v>
      </c>
      <c r="F93" s="12">
        <v>5610</v>
      </c>
      <c r="G93" s="12">
        <v>5610</v>
      </c>
    </row>
    <row r="94" spans="1:7" x14ac:dyDescent="0.25">
      <c r="A94" s="6" t="s">
        <v>8</v>
      </c>
      <c r="B94" s="2" t="s">
        <v>12</v>
      </c>
      <c r="C94" s="7">
        <v>0</v>
      </c>
      <c r="D94" s="12">
        <v>82950</v>
      </c>
      <c r="E94" s="12">
        <v>115894</v>
      </c>
      <c r="F94" s="12">
        <v>84153</v>
      </c>
      <c r="G94" s="12">
        <v>10706</v>
      </c>
    </row>
    <row r="95" spans="1:7" x14ac:dyDescent="0.25">
      <c r="A95" s="6">
        <v>42</v>
      </c>
      <c r="B95" s="2" t="s">
        <v>15</v>
      </c>
      <c r="C95" s="7">
        <v>0</v>
      </c>
      <c r="D95" s="12">
        <v>0</v>
      </c>
      <c r="E95" s="12">
        <v>0</v>
      </c>
      <c r="F95" s="12">
        <v>0</v>
      </c>
      <c r="G95" s="12">
        <v>0</v>
      </c>
    </row>
  </sheetData>
  <mergeCells count="1">
    <mergeCell ref="A1:G1"/>
  </mergeCells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AZVO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mzagorac</dc:creator>
  <cp:lastModifiedBy>Željka Rebić</cp:lastModifiedBy>
  <cp:lastPrinted>2025-10-20T16:12:10Z</cp:lastPrinted>
  <dcterms:created xsi:type="dcterms:W3CDTF">2022-10-31T10:11:38Z</dcterms:created>
  <dcterms:modified xsi:type="dcterms:W3CDTF">2025-12-17T10:06:01Z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POSEBNI DIO FINANCIJSKOG PLANA 01.12.2022..xlsx</vt:lpwstr>
  </property>
</Properties>
</file>